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.klein\OneDrive - CROPP Cooperative\Desktop\2019 Corn Plots\"/>
    </mc:Choice>
  </mc:AlternateContent>
  <bookViews>
    <workbookView xWindow="480" yWindow="40" windowWidth="24240" windowHeight="133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5" i="1" l="1"/>
  <c r="E48" i="1" l="1"/>
  <c r="E46" i="1"/>
  <c r="F12" i="1" l="1"/>
  <c r="F38" i="1" s="1"/>
  <c r="F24" i="1"/>
  <c r="F39" i="1" s="1"/>
  <c r="F33" i="1"/>
  <c r="F40" i="1" s="1"/>
  <c r="F44" i="1" l="1"/>
  <c r="E49" i="1" s="1"/>
  <c r="E50" i="1" s="1"/>
</calcChain>
</file>

<file path=xl/sharedStrings.xml><?xml version="1.0" encoding="utf-8"?>
<sst xmlns="http://schemas.openxmlformats.org/spreadsheetml/2006/main" count="97" uniqueCount="87">
  <si>
    <t>Plot size:</t>
  </si>
  <si>
    <t>Date planted:</t>
  </si>
  <si>
    <t>Date harvested:</t>
  </si>
  <si>
    <t>Date</t>
  </si>
  <si>
    <t>Tillage tool/
Equipment</t>
  </si>
  <si>
    <t>Notes</t>
  </si>
  <si>
    <t>Cost/ac</t>
  </si>
  <si>
    <t>Tillage / Planting</t>
  </si>
  <si>
    <t>Weed Control</t>
  </si>
  <si>
    <t>Method Used</t>
  </si>
  <si>
    <t>Summary of Current Year Input Costs/Acre</t>
  </si>
  <si>
    <t>Field History &amp; Fertility Inputs</t>
  </si>
  <si>
    <t>Year</t>
  </si>
  <si>
    <t>Crop</t>
  </si>
  <si>
    <t>Yield</t>
  </si>
  <si>
    <t>Input</t>
  </si>
  <si>
    <t xml:space="preserve">TOTAL: </t>
  </si>
  <si>
    <t xml:space="preserve">PLOT INPUT COSTS/ACRE TOTAL: </t>
  </si>
  <si>
    <t>Brand/Variety</t>
  </si>
  <si>
    <t>RM</t>
  </si>
  <si>
    <t>(%)</t>
  </si>
  <si>
    <t># varieties:</t>
  </si>
  <si>
    <t>PLOT YIELD AVERAGE</t>
  </si>
  <si>
    <t>Test</t>
  </si>
  <si>
    <t xml:space="preserve">PLOT YIELD AVERAGE: </t>
  </si>
  <si>
    <t xml:space="preserve"> (bu/acre)</t>
  </si>
  <si>
    <t>(bu/acre)</t>
  </si>
  <si>
    <t>Moist</t>
  </si>
  <si>
    <t>Wt.</t>
  </si>
  <si>
    <t>bu/ac</t>
  </si>
  <si>
    <t>days</t>
  </si>
  <si>
    <t>x PRICE PER BUSHEL</t>
  </si>
  <si>
    <t>= GROSS INCOME</t>
  </si>
  <si>
    <t>=</t>
  </si>
  <si>
    <t>– PLOT INPUT COSTS/ACRE</t>
  </si>
  <si>
    <t>Fertility Notes</t>
  </si>
  <si>
    <t>Fertilizer (starter)</t>
  </si>
  <si>
    <t>Tillage &amp; Planting</t>
  </si>
  <si>
    <t>Harvesting</t>
  </si>
  <si>
    <t>Rent</t>
  </si>
  <si>
    <t xml:space="preserve"> NET income per acre.</t>
  </si>
  <si>
    <t>Weight</t>
  </si>
  <si>
    <t>Length</t>
  </si>
  <si>
    <t>Foundation 8507</t>
  </si>
  <si>
    <t>Blue River 51T59</t>
  </si>
  <si>
    <t>Kussmaul KO 44096</t>
  </si>
  <si>
    <t>Welter WS 2260</t>
  </si>
  <si>
    <t>Foundation 8500</t>
  </si>
  <si>
    <t>Hay</t>
  </si>
  <si>
    <t>Corn</t>
  </si>
  <si>
    <t>Planter</t>
  </si>
  <si>
    <t>Seed cost/acre ($230/bag)</t>
  </si>
  <si>
    <r>
      <t>1</t>
    </r>
    <r>
      <rPr>
        <sz val="10"/>
        <color theme="1"/>
        <rFont val="Calibri"/>
        <family val="2"/>
        <scheme val="minor"/>
      </rPr>
      <t xml:space="preserve">starter fertilizer; 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manure</t>
    </r>
  </si>
  <si>
    <t>6/2/2019</t>
  </si>
  <si>
    <t>29,800 pop; 30" rows</t>
  </si>
  <si>
    <t>* Using ISU 2019 Farm Custom Rates *</t>
  </si>
  <si>
    <t>Kingfisher 58C30</t>
  </si>
  <si>
    <t>Kingfisher 56C30</t>
  </si>
  <si>
    <t>Welter WS 2482</t>
  </si>
  <si>
    <t>Viking O.51-04GSP</t>
  </si>
  <si>
    <t>Blue River 49K70</t>
  </si>
  <si>
    <t>Kussmaul KO 44003</t>
  </si>
  <si>
    <t>Cornelius ORG 329</t>
  </si>
  <si>
    <t>Cornelius ORG 385</t>
  </si>
  <si>
    <t>Blue River 48G35</t>
  </si>
  <si>
    <t>Kingfisher 52C60</t>
  </si>
  <si>
    <t>Viking O.69-01UP</t>
  </si>
  <si>
    <t>Cornelius ORG 285</t>
  </si>
  <si>
    <t>Welter WS O95</t>
  </si>
  <si>
    <t>(fuel at $2.94/gal &amp; labor at $16/hr)</t>
  </si>
  <si>
    <t>Viking O.84-95UP</t>
  </si>
  <si>
    <t xml:space="preserve">        DAN TRANEL CORN TEST PLOT DATA, CUBA CITY, WI</t>
  </si>
  <si>
    <t>6.5 acres</t>
  </si>
  <si>
    <t xml:space="preserve">  5/25, 6/1</t>
  </si>
  <si>
    <t>moldboard plow</t>
  </si>
  <si>
    <t>finisher</t>
  </si>
  <si>
    <t>harrow</t>
  </si>
  <si>
    <t>rotary hoe</t>
  </si>
  <si>
    <t>one pass</t>
  </si>
  <si>
    <t>cultivator</t>
  </si>
  <si>
    <t>(Einbock)</t>
  </si>
  <si>
    <t>(danish tine type)</t>
  </si>
  <si>
    <t>hand weeding</t>
  </si>
  <si>
    <t>by Dan (10 hrs total)</t>
  </si>
  <si>
    <t>hay fertilizer</t>
  </si>
  <si>
    <t>1) Starter fertilizer: Terra Fed @ 3 gal/acre.  2) Cowyard manure (lots of it)</t>
  </si>
  <si>
    <t>11/22/2019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</si>
</sst>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0.0"/>
    <numFmt numFmtId="166" formatCode=";;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7" xfId="0" applyFont="1" applyBorder="1"/>
    <xf numFmtId="0" fontId="3" fillId="0" borderId="0" xfId="0" applyFont="1" applyAlignment="1">
      <alignment horizontal="right"/>
    </xf>
    <xf numFmtId="0" fontId="3" fillId="3" borderId="9" xfId="0" applyFont="1" applyFill="1" applyBorder="1"/>
    <xf numFmtId="164" fontId="3" fillId="3" borderId="6" xfId="0" applyNumberFormat="1" applyFont="1" applyFill="1" applyBorder="1"/>
    <xf numFmtId="164" fontId="3" fillId="3" borderId="8" xfId="0" applyNumberFormat="1" applyFont="1" applyFill="1" applyBorder="1"/>
    <xf numFmtId="164" fontId="3" fillId="3" borderId="11" xfId="0" applyNumberFormat="1" applyFont="1" applyFill="1" applyBorder="1"/>
    <xf numFmtId="164" fontId="3" fillId="0" borderId="20" xfId="0" applyNumberFormat="1" applyFont="1" applyBorder="1"/>
    <xf numFmtId="8" fontId="3" fillId="0" borderId="20" xfId="0" applyNumberFormat="1" applyFont="1" applyBorder="1"/>
    <xf numFmtId="164" fontId="3" fillId="3" borderId="14" xfId="0" applyNumberFormat="1" applyFont="1" applyFill="1" applyBorder="1"/>
    <xf numFmtId="0" fontId="1" fillId="0" borderId="0" xfId="0" quotePrefix="1" applyFont="1" applyAlignment="1">
      <alignment horizontal="right"/>
    </xf>
    <xf numFmtId="0" fontId="0" fillId="0" borderId="2" xfId="0" applyBorder="1"/>
    <xf numFmtId="0" fontId="1" fillId="0" borderId="37" xfId="0" quotePrefix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3" fillId="0" borderId="0" xfId="0" applyNumberFormat="1" applyFont="1" applyBorder="1"/>
    <xf numFmtId="164" fontId="0" fillId="0" borderId="1" xfId="0" applyNumberFormat="1" applyBorder="1" applyAlignment="1">
      <alignment horizontal="right"/>
    </xf>
    <xf numFmtId="164" fontId="0" fillId="0" borderId="47" xfId="0" applyNumberFormat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6" fillId="5" borderId="3" xfId="0" applyNumberFormat="1" applyFont="1" applyFill="1" applyBorder="1" applyAlignment="1"/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4" fontId="3" fillId="3" borderId="7" xfId="0" applyNumberFormat="1" applyFont="1" applyFill="1" applyBorder="1"/>
    <xf numFmtId="0" fontId="10" fillId="0" borderId="0" xfId="0" applyFont="1"/>
    <xf numFmtId="14" fontId="3" fillId="3" borderId="12" xfId="0" applyNumberFormat="1" applyFont="1" applyFill="1" applyBorder="1"/>
    <xf numFmtId="14" fontId="3" fillId="3" borderId="9" xfId="0" applyNumberFormat="1" applyFont="1" applyFill="1" applyBorder="1"/>
    <xf numFmtId="4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4" fillId="2" borderId="49" xfId="0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7" xfId="0" applyNumberFormat="1" applyFont="1" applyBorder="1"/>
    <xf numFmtId="1" fontId="3" fillId="0" borderId="28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Fill="1" applyBorder="1" applyAlignment="1">
      <alignment horizontal="left" vertical="center"/>
    </xf>
    <xf numFmtId="0" fontId="11" fillId="0" borderId="7" xfId="0" applyFont="1" applyBorder="1"/>
    <xf numFmtId="0" fontId="3" fillId="6" borderId="28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8" xfId="0" applyFont="1" applyBorder="1"/>
    <xf numFmtId="0" fontId="3" fillId="0" borderId="51" xfId="0" applyFont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wrapText="1"/>
    </xf>
    <xf numFmtId="165" fontId="3" fillId="6" borderId="10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5" fillId="0" borderId="0" xfId="0" applyFont="1"/>
    <xf numFmtId="0" fontId="3" fillId="6" borderId="7" xfId="0" applyFont="1" applyFill="1" applyBorder="1"/>
    <xf numFmtId="14" fontId="3" fillId="3" borderId="4" xfId="0" applyNumberFormat="1" applyFont="1" applyFill="1" applyBorder="1" applyAlignment="1">
      <alignment horizontal="right"/>
    </xf>
    <xf numFmtId="14" fontId="3" fillId="3" borderId="7" xfId="0" applyNumberFormat="1" applyFont="1" applyFill="1" applyBorder="1" applyAlignment="1">
      <alignment horizontal="right"/>
    </xf>
    <xf numFmtId="0" fontId="3" fillId="6" borderId="7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45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3" borderId="41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65943</xdr:colOff>
      <xdr:row>0</xdr:row>
      <xdr:rowOff>36635</xdr:rowOff>
    </xdr:from>
    <xdr:to>
      <xdr:col>1</xdr:col>
      <xdr:colOff>512884</xdr:colOff>
      <xdr:row>3</xdr:row>
      <xdr:rowOff>24912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43" y="36635"/>
          <a:ext cx="564172" cy="45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tabSelected="1" zoomScale="130" zoomScaleNormal="130" workbookViewId="0">
      <selection activeCell="B2" sqref="B2:L2"/>
    </sheetView>
  </sheetViews>
  <sheetFormatPr defaultRowHeight="14.5" x14ac:dyDescent="0.35"/>
  <cols>
    <col min="1" max="1" width="1.81640625" customWidth="1"/>
    <col min="2" max="2" width="9.453125" bestFit="1" customWidth="1"/>
    <col min="3" max="3" width="13.54296875" customWidth="1"/>
    <col min="4" max="5" width="10.54296875" customWidth="1"/>
    <col min="6" max="6" width="9.1796875" customWidth="1"/>
    <col min="7" max="7" width="4.1796875" customWidth="1"/>
    <col min="8" max="8" width="19.1796875" customWidth="1"/>
    <col min="9" max="12" width="5.54296875" customWidth="1"/>
  </cols>
  <sheetData>
    <row r="1" spans="2:15" ht="9.75" customHeight="1" x14ac:dyDescent="0.35"/>
    <row r="2" spans="2:15" ht="18.75" customHeight="1" x14ac:dyDescent="0.35">
      <c r="B2" s="91" t="s">
        <v>71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5" ht="7.75" customHeight="1" thickBot="1" x14ac:dyDescent="0.4"/>
    <row r="4" spans="2:15" ht="15" customHeight="1" x14ac:dyDescent="0.35">
      <c r="B4" s="8" t="s">
        <v>0</v>
      </c>
      <c r="C4" s="34" t="s">
        <v>72</v>
      </c>
      <c r="D4" s="4"/>
      <c r="E4" s="8" t="s">
        <v>1</v>
      </c>
      <c r="F4" s="45" t="s">
        <v>53</v>
      </c>
      <c r="H4" s="99" t="s">
        <v>18</v>
      </c>
      <c r="I4" s="28" t="s">
        <v>19</v>
      </c>
      <c r="J4" s="28" t="s">
        <v>14</v>
      </c>
      <c r="K4" s="28" t="s">
        <v>27</v>
      </c>
      <c r="L4" s="29" t="s">
        <v>23</v>
      </c>
    </row>
    <row r="5" spans="2:15" ht="15" customHeight="1" x14ac:dyDescent="0.35">
      <c r="B5" s="8" t="s">
        <v>21</v>
      </c>
      <c r="C5" s="34">
        <v>19</v>
      </c>
      <c r="D5" s="4"/>
      <c r="E5" s="8" t="s">
        <v>2</v>
      </c>
      <c r="F5" s="45" t="s">
        <v>86</v>
      </c>
      <c r="H5" s="100"/>
      <c r="I5" s="53" t="s">
        <v>30</v>
      </c>
      <c r="J5" s="53" t="s">
        <v>29</v>
      </c>
      <c r="K5" s="53" t="s">
        <v>20</v>
      </c>
      <c r="L5" s="58" t="s">
        <v>28</v>
      </c>
    </row>
    <row r="6" spans="2:15" x14ac:dyDescent="0.35">
      <c r="B6" s="4"/>
      <c r="C6" s="4"/>
      <c r="D6" s="4"/>
      <c r="E6" s="4"/>
      <c r="F6" s="4"/>
      <c r="H6" s="89" t="s">
        <v>56</v>
      </c>
      <c r="I6" s="90">
        <v>108</v>
      </c>
      <c r="J6" s="90">
        <v>151</v>
      </c>
      <c r="K6" s="90">
        <v>26.6</v>
      </c>
      <c r="L6" s="68">
        <v>50.2</v>
      </c>
      <c r="M6" s="57" t="s">
        <v>41</v>
      </c>
      <c r="N6" s="57" t="s">
        <v>42</v>
      </c>
      <c r="O6" s="55"/>
    </row>
    <row r="7" spans="2:15" ht="16" thickBot="1" x14ac:dyDescent="0.4">
      <c r="B7" s="103" t="s">
        <v>11</v>
      </c>
      <c r="C7" s="103"/>
      <c r="D7" s="103"/>
      <c r="E7" s="103"/>
      <c r="F7" s="103"/>
      <c r="H7" s="62" t="s">
        <v>57</v>
      </c>
      <c r="I7" s="81">
        <v>106</v>
      </c>
      <c r="J7" s="52">
        <v>167</v>
      </c>
      <c r="K7" s="81">
        <v>26</v>
      </c>
      <c r="L7" s="59">
        <v>50</v>
      </c>
      <c r="M7" s="56">
        <v>900</v>
      </c>
      <c r="N7" s="56">
        <v>526</v>
      </c>
      <c r="O7" s="49"/>
    </row>
    <row r="8" spans="2:15" ht="15.75" customHeight="1" thickBot="1" x14ac:dyDescent="0.4">
      <c r="B8" s="30" t="s">
        <v>12</v>
      </c>
      <c r="C8" s="28" t="s">
        <v>13</v>
      </c>
      <c r="D8" s="104" t="s">
        <v>35</v>
      </c>
      <c r="E8" s="105"/>
      <c r="F8" s="29" t="s">
        <v>6</v>
      </c>
      <c r="H8" s="62" t="s">
        <v>58</v>
      </c>
      <c r="I8" s="69">
        <v>104</v>
      </c>
      <c r="J8" s="52">
        <v>160.4</v>
      </c>
      <c r="K8" s="80">
        <v>25.4</v>
      </c>
      <c r="L8" s="59">
        <v>49</v>
      </c>
      <c r="M8" s="56">
        <v>845</v>
      </c>
      <c r="N8" s="56">
        <v>526</v>
      </c>
      <c r="O8" s="49"/>
    </row>
    <row r="9" spans="2:15" ht="15" x14ac:dyDescent="0.35">
      <c r="B9" s="35">
        <v>2019</v>
      </c>
      <c r="C9" s="38" t="s">
        <v>49</v>
      </c>
      <c r="D9" s="96" t="s">
        <v>52</v>
      </c>
      <c r="E9" s="97"/>
      <c r="F9" s="10">
        <v>45</v>
      </c>
      <c r="H9" s="7" t="s">
        <v>59</v>
      </c>
      <c r="I9" s="50">
        <v>104</v>
      </c>
      <c r="J9" s="54">
        <v>179.8</v>
      </c>
      <c r="K9" s="51">
        <v>23.8</v>
      </c>
      <c r="L9" s="46">
        <v>51</v>
      </c>
      <c r="M9" s="56">
        <v>820</v>
      </c>
      <c r="N9" s="56">
        <v>526</v>
      </c>
      <c r="O9" s="49"/>
    </row>
    <row r="10" spans="2:15" x14ac:dyDescent="0.35">
      <c r="B10" s="36">
        <v>2018</v>
      </c>
      <c r="C10" s="39" t="s">
        <v>48</v>
      </c>
      <c r="D10" s="94" t="s">
        <v>84</v>
      </c>
      <c r="E10" s="95"/>
      <c r="F10" s="11"/>
      <c r="H10" s="7" t="s">
        <v>43</v>
      </c>
      <c r="I10" s="50">
        <v>103</v>
      </c>
      <c r="J10" s="54">
        <v>171.9</v>
      </c>
      <c r="K10" s="51">
        <v>25.9</v>
      </c>
      <c r="L10" s="46">
        <v>49.5</v>
      </c>
      <c r="M10" s="56">
        <v>825</v>
      </c>
      <c r="N10" s="56">
        <v>526</v>
      </c>
      <c r="O10" s="49"/>
    </row>
    <row r="11" spans="2:15" ht="15" thickBot="1" x14ac:dyDescent="0.4">
      <c r="B11" s="37">
        <v>2017</v>
      </c>
      <c r="C11" s="40" t="s">
        <v>48</v>
      </c>
      <c r="D11" s="115"/>
      <c r="E11" s="116"/>
      <c r="F11" s="12"/>
      <c r="H11" s="7" t="s">
        <v>60</v>
      </c>
      <c r="I11" s="50">
        <v>103</v>
      </c>
      <c r="J11" s="54">
        <v>161.9</v>
      </c>
      <c r="K11" s="51">
        <v>29.2</v>
      </c>
      <c r="L11" s="46">
        <v>49</v>
      </c>
      <c r="M11" s="56">
        <v>830</v>
      </c>
      <c r="N11" s="56">
        <v>526</v>
      </c>
      <c r="O11" s="49"/>
    </row>
    <row r="12" spans="2:15" ht="16" thickBot="1" x14ac:dyDescent="0.4">
      <c r="B12" s="4"/>
      <c r="C12" s="4"/>
      <c r="D12" s="4"/>
      <c r="E12" s="19" t="s">
        <v>16</v>
      </c>
      <c r="F12" s="13">
        <f>SUM(F9:F11)</f>
        <v>45</v>
      </c>
      <c r="H12" s="7" t="s">
        <v>61</v>
      </c>
      <c r="I12" s="50">
        <v>103</v>
      </c>
      <c r="J12" s="54">
        <v>127.3</v>
      </c>
      <c r="K12" s="51">
        <v>25.5</v>
      </c>
      <c r="L12" s="46">
        <v>50</v>
      </c>
      <c r="M12" s="56">
        <v>725</v>
      </c>
      <c r="N12" s="56">
        <v>526</v>
      </c>
      <c r="O12" s="49"/>
    </row>
    <row r="13" spans="2:15" ht="15.5" x14ac:dyDescent="0.35">
      <c r="B13" s="42" t="s">
        <v>85</v>
      </c>
      <c r="C13" s="4"/>
      <c r="D13" s="4"/>
      <c r="E13" s="19"/>
      <c r="F13" s="23"/>
      <c r="H13" s="7" t="s">
        <v>62</v>
      </c>
      <c r="I13" s="50">
        <v>103</v>
      </c>
      <c r="J13" s="54">
        <v>174.5</v>
      </c>
      <c r="K13" s="51">
        <v>23.6</v>
      </c>
      <c r="L13" s="46">
        <v>53</v>
      </c>
      <c r="M13" s="56">
        <v>770</v>
      </c>
      <c r="N13" s="56">
        <v>526</v>
      </c>
      <c r="O13" s="49"/>
    </row>
    <row r="14" spans="2:15" x14ac:dyDescent="0.35">
      <c r="B14" s="42"/>
      <c r="H14" s="7" t="s">
        <v>63</v>
      </c>
      <c r="I14" s="50">
        <v>103</v>
      </c>
      <c r="J14" s="54">
        <v>181.1</v>
      </c>
      <c r="K14" s="51">
        <v>23.8</v>
      </c>
      <c r="L14" s="46">
        <v>52</v>
      </c>
      <c r="M14" s="56">
        <v>760</v>
      </c>
      <c r="N14" s="56">
        <v>526</v>
      </c>
      <c r="O14" s="49"/>
    </row>
    <row r="15" spans="2:15" ht="15.5" x14ac:dyDescent="0.35">
      <c r="B15" s="123" t="s">
        <v>7</v>
      </c>
      <c r="C15" s="123"/>
      <c r="D15" s="123"/>
      <c r="E15" s="123"/>
      <c r="F15" s="123"/>
      <c r="H15" s="7" t="s">
        <v>44</v>
      </c>
      <c r="I15" s="50">
        <v>103</v>
      </c>
      <c r="J15" s="54">
        <v>177.6</v>
      </c>
      <c r="K15" s="51">
        <v>22.8</v>
      </c>
      <c r="L15" s="46">
        <v>52</v>
      </c>
      <c r="M15" s="56">
        <v>655</v>
      </c>
      <c r="N15" s="56">
        <v>526</v>
      </c>
      <c r="O15" s="49"/>
    </row>
    <row r="16" spans="2:15" ht="15" thickBot="1" x14ac:dyDescent="0.4">
      <c r="B16" s="124" t="s">
        <v>69</v>
      </c>
      <c r="C16" s="124"/>
      <c r="D16" s="124"/>
      <c r="E16" s="124"/>
      <c r="F16" s="124"/>
      <c r="H16" s="7" t="s">
        <v>47</v>
      </c>
      <c r="I16" s="50">
        <v>102</v>
      </c>
      <c r="J16" s="54">
        <v>161.6</v>
      </c>
      <c r="K16" s="51">
        <v>24</v>
      </c>
      <c r="L16" s="46">
        <v>51.5</v>
      </c>
      <c r="M16" s="56">
        <v>695</v>
      </c>
      <c r="N16" s="56">
        <v>526</v>
      </c>
      <c r="O16" s="49"/>
    </row>
    <row r="17" spans="2:15" x14ac:dyDescent="0.35">
      <c r="B17" s="99" t="s">
        <v>3</v>
      </c>
      <c r="C17" s="126" t="s">
        <v>4</v>
      </c>
      <c r="D17" s="117" t="s">
        <v>5</v>
      </c>
      <c r="E17" s="118"/>
      <c r="F17" s="101" t="s">
        <v>6</v>
      </c>
      <c r="H17" s="7" t="s">
        <v>64</v>
      </c>
      <c r="I17" s="50">
        <v>102</v>
      </c>
      <c r="J17" s="54">
        <v>170.7</v>
      </c>
      <c r="K17" s="51">
        <v>23.7</v>
      </c>
      <c r="L17" s="46">
        <v>51</v>
      </c>
      <c r="M17" s="56">
        <v>625</v>
      </c>
      <c r="N17" s="56">
        <v>526</v>
      </c>
      <c r="O17" s="49"/>
    </row>
    <row r="18" spans="2:15" ht="15" customHeight="1" thickBot="1" x14ac:dyDescent="0.4">
      <c r="B18" s="125"/>
      <c r="C18" s="127"/>
      <c r="D18" s="119"/>
      <c r="E18" s="120"/>
      <c r="F18" s="102"/>
      <c r="H18" s="86" t="s">
        <v>65</v>
      </c>
      <c r="I18" s="65">
        <v>102</v>
      </c>
      <c r="J18" s="66">
        <v>150.69999999999999</v>
      </c>
      <c r="K18" s="67">
        <v>24.1</v>
      </c>
      <c r="L18" s="68">
        <v>50</v>
      </c>
      <c r="M18" s="56">
        <v>810</v>
      </c>
      <c r="N18" s="56">
        <v>526</v>
      </c>
      <c r="O18" s="49"/>
    </row>
    <row r="19" spans="2:15" x14ac:dyDescent="0.35">
      <c r="B19" s="87">
        <v>43605</v>
      </c>
      <c r="C19" s="38" t="s">
        <v>74</v>
      </c>
      <c r="D19" s="98"/>
      <c r="E19" s="97"/>
      <c r="F19" s="10">
        <v>20.2</v>
      </c>
      <c r="H19" s="7" t="s">
        <v>46</v>
      </c>
      <c r="I19" s="50">
        <v>102</v>
      </c>
      <c r="J19" s="54">
        <v>160.4</v>
      </c>
      <c r="K19" s="51">
        <v>25.4</v>
      </c>
      <c r="L19" s="46">
        <v>51</v>
      </c>
      <c r="M19" s="56">
        <v>815</v>
      </c>
      <c r="N19" s="56">
        <v>526</v>
      </c>
      <c r="O19" s="49"/>
    </row>
    <row r="20" spans="2:15" x14ac:dyDescent="0.35">
      <c r="B20" s="88" t="s">
        <v>73</v>
      </c>
      <c r="C20" s="39" t="s">
        <v>75</v>
      </c>
      <c r="D20" s="94"/>
      <c r="E20" s="95"/>
      <c r="F20" s="11">
        <v>30.8</v>
      </c>
      <c r="H20" s="7" t="s">
        <v>66</v>
      </c>
      <c r="I20" s="50">
        <v>101</v>
      </c>
      <c r="J20" s="54">
        <v>164.7</v>
      </c>
      <c r="K20" s="51">
        <v>25.8</v>
      </c>
      <c r="L20" s="46">
        <v>52</v>
      </c>
      <c r="M20" s="56">
        <v>770</v>
      </c>
      <c r="N20" s="56">
        <v>526</v>
      </c>
      <c r="O20" s="49"/>
    </row>
    <row r="21" spans="2:15" x14ac:dyDescent="0.35">
      <c r="B21" s="41">
        <v>43618</v>
      </c>
      <c r="C21" s="39" t="s">
        <v>76</v>
      </c>
      <c r="D21" s="94"/>
      <c r="E21" s="95"/>
      <c r="F21" s="11">
        <v>11.5</v>
      </c>
      <c r="H21" s="7" t="s">
        <v>67</v>
      </c>
      <c r="I21" s="50">
        <v>99</v>
      </c>
      <c r="J21" s="54">
        <v>173.6</v>
      </c>
      <c r="K21" s="51">
        <v>21.7</v>
      </c>
      <c r="L21" s="46">
        <v>54</v>
      </c>
      <c r="M21" s="56">
        <v>835</v>
      </c>
      <c r="N21" s="56">
        <v>526</v>
      </c>
      <c r="O21" s="49"/>
    </row>
    <row r="22" spans="2:15" x14ac:dyDescent="0.35">
      <c r="B22" s="41">
        <v>43618</v>
      </c>
      <c r="C22" s="39" t="s">
        <v>50</v>
      </c>
      <c r="D22" s="94" t="s">
        <v>54</v>
      </c>
      <c r="E22" s="95"/>
      <c r="F22" s="11">
        <v>19.149999999999999</v>
      </c>
      <c r="H22" s="7" t="s">
        <v>45</v>
      </c>
      <c r="I22" s="50">
        <v>96</v>
      </c>
      <c r="J22" s="54">
        <v>151.9</v>
      </c>
      <c r="K22" s="51">
        <v>23.5</v>
      </c>
      <c r="L22" s="46">
        <v>55</v>
      </c>
      <c r="M22" s="56">
        <v>855</v>
      </c>
      <c r="N22" s="56">
        <v>526</v>
      </c>
      <c r="O22" s="49"/>
    </row>
    <row r="23" spans="2:15" ht="15" thickBot="1" x14ac:dyDescent="0.4">
      <c r="B23" s="9"/>
      <c r="C23" s="40"/>
      <c r="D23" s="92" t="s">
        <v>51</v>
      </c>
      <c r="E23" s="93"/>
      <c r="F23" s="12">
        <v>85.68</v>
      </c>
      <c r="H23" s="7" t="s">
        <v>70</v>
      </c>
      <c r="I23" s="50">
        <v>95</v>
      </c>
      <c r="J23" s="54">
        <v>165.8</v>
      </c>
      <c r="K23" s="51">
        <v>21.5</v>
      </c>
      <c r="L23" s="46">
        <v>55.5</v>
      </c>
      <c r="M23" s="56">
        <v>775</v>
      </c>
      <c r="N23" s="56">
        <v>526</v>
      </c>
      <c r="O23" s="49"/>
    </row>
    <row r="24" spans="2:15" ht="16" thickBot="1" x14ac:dyDescent="0.4">
      <c r="B24" s="4"/>
      <c r="C24" s="4"/>
      <c r="D24" s="4"/>
      <c r="E24" s="19" t="s">
        <v>16</v>
      </c>
      <c r="F24" s="14">
        <f>SUM(F19:F23)</f>
        <v>167.33</v>
      </c>
      <c r="H24" s="7" t="s">
        <v>68</v>
      </c>
      <c r="I24" s="50">
        <v>95</v>
      </c>
      <c r="J24" s="54">
        <v>149.6</v>
      </c>
      <c r="K24" s="51">
        <v>22.8</v>
      </c>
      <c r="L24" s="46">
        <v>53</v>
      </c>
      <c r="M24" s="56"/>
      <c r="N24" s="56"/>
      <c r="O24" s="49"/>
    </row>
    <row r="25" spans="2:15" x14ac:dyDescent="0.35">
      <c r="B25" s="85" t="s">
        <v>55</v>
      </c>
      <c r="C25" s="4"/>
      <c r="D25" s="4"/>
      <c r="E25" s="4"/>
      <c r="F25" s="4"/>
      <c r="H25" s="7"/>
      <c r="I25" s="50"/>
      <c r="J25" s="54"/>
      <c r="K25" s="51"/>
      <c r="L25" s="46"/>
      <c r="M25" s="56"/>
      <c r="N25" s="56"/>
      <c r="O25" s="49"/>
    </row>
    <row r="26" spans="2:15" ht="16" thickBot="1" x14ac:dyDescent="0.4">
      <c r="B26" s="103" t="s">
        <v>8</v>
      </c>
      <c r="C26" s="103"/>
      <c r="D26" s="103"/>
      <c r="E26" s="103"/>
      <c r="F26" s="103"/>
      <c r="H26" s="7"/>
      <c r="I26" s="50"/>
      <c r="J26" s="54"/>
      <c r="K26" s="51"/>
      <c r="L26" s="46"/>
      <c r="M26" s="56">
        <v>725</v>
      </c>
      <c r="N26" s="56">
        <v>521</v>
      </c>
      <c r="O26" s="49"/>
    </row>
    <row r="27" spans="2:15" ht="15" thickBot="1" x14ac:dyDescent="0.4">
      <c r="B27" s="31" t="s">
        <v>3</v>
      </c>
      <c r="C27" s="32" t="s">
        <v>9</v>
      </c>
      <c r="D27" s="104" t="s">
        <v>5</v>
      </c>
      <c r="E27" s="105"/>
      <c r="F27" s="29" t="s">
        <v>6</v>
      </c>
      <c r="H27" s="64"/>
      <c r="I27" s="50"/>
      <c r="J27" s="54"/>
      <c r="K27" s="51"/>
      <c r="L27" s="46"/>
      <c r="M27" s="56">
        <v>695</v>
      </c>
      <c r="N27" s="56">
        <v>521</v>
      </c>
      <c r="O27" s="49"/>
    </row>
    <row r="28" spans="2:15" x14ac:dyDescent="0.35">
      <c r="B28" s="43">
        <v>43623</v>
      </c>
      <c r="C28" s="48" t="s">
        <v>77</v>
      </c>
      <c r="D28" s="98" t="s">
        <v>78</v>
      </c>
      <c r="E28" s="97"/>
      <c r="F28" s="10">
        <v>12.05</v>
      </c>
      <c r="H28" s="7"/>
      <c r="I28" s="50"/>
      <c r="J28" s="54"/>
      <c r="K28" s="51"/>
      <c r="L28" s="46"/>
      <c r="M28" s="56">
        <v>740</v>
      </c>
      <c r="N28" s="56">
        <v>521</v>
      </c>
      <c r="O28" s="49"/>
    </row>
    <row r="29" spans="2:15" x14ac:dyDescent="0.35">
      <c r="B29" s="41">
        <v>43633</v>
      </c>
      <c r="C29" s="39" t="s">
        <v>79</v>
      </c>
      <c r="D29" s="94" t="s">
        <v>80</v>
      </c>
      <c r="E29" s="95"/>
      <c r="F29" s="11">
        <v>14.95</v>
      </c>
      <c r="H29" s="7"/>
      <c r="I29" s="50"/>
      <c r="J29" s="54"/>
      <c r="K29" s="51"/>
      <c r="L29" s="46"/>
      <c r="M29" s="56">
        <v>715</v>
      </c>
      <c r="N29" s="56">
        <v>521</v>
      </c>
      <c r="O29" s="49"/>
    </row>
    <row r="30" spans="2:15" x14ac:dyDescent="0.35">
      <c r="B30" s="41">
        <v>43644</v>
      </c>
      <c r="C30" s="39" t="s">
        <v>79</v>
      </c>
      <c r="D30" s="94" t="s">
        <v>81</v>
      </c>
      <c r="E30" s="95"/>
      <c r="F30" s="11">
        <v>14.95</v>
      </c>
      <c r="H30" s="7"/>
      <c r="I30" s="50"/>
      <c r="J30" s="54"/>
      <c r="K30" s="51"/>
      <c r="L30" s="46"/>
      <c r="M30" s="56">
        <v>715</v>
      </c>
      <c r="N30" s="56">
        <v>521</v>
      </c>
      <c r="O30" s="49"/>
    </row>
    <row r="31" spans="2:15" x14ac:dyDescent="0.35">
      <c r="B31" s="41">
        <v>43656</v>
      </c>
      <c r="C31" s="39" t="s">
        <v>82</v>
      </c>
      <c r="D31" s="94" t="s">
        <v>83</v>
      </c>
      <c r="E31" s="95"/>
      <c r="F31" s="11">
        <v>24.62</v>
      </c>
      <c r="H31" s="60"/>
      <c r="I31" s="50"/>
      <c r="J31" s="54"/>
      <c r="K31" s="51"/>
      <c r="L31" s="46"/>
      <c r="M31" s="56">
        <v>720</v>
      </c>
      <c r="N31" s="56">
        <v>521</v>
      </c>
      <c r="O31" s="49"/>
    </row>
    <row r="32" spans="2:15" ht="15" thickBot="1" x14ac:dyDescent="0.4">
      <c r="B32" s="44"/>
      <c r="C32" s="40"/>
      <c r="D32" s="92"/>
      <c r="E32" s="93"/>
      <c r="F32" s="12"/>
      <c r="H32" s="60"/>
      <c r="I32" s="61"/>
      <c r="J32" s="54"/>
      <c r="K32" s="82"/>
      <c r="L32" s="83"/>
      <c r="M32" s="56">
        <v>720</v>
      </c>
      <c r="N32" s="56">
        <v>521</v>
      </c>
      <c r="O32" s="49"/>
    </row>
    <row r="33" spans="2:15" ht="16" thickBot="1" x14ac:dyDescent="0.4">
      <c r="B33" s="4"/>
      <c r="C33" s="4"/>
      <c r="D33" s="4"/>
      <c r="E33" s="19" t="s">
        <v>16</v>
      </c>
      <c r="F33" s="13">
        <f>SUM(F28:F32)</f>
        <v>66.570000000000007</v>
      </c>
      <c r="H33" s="7"/>
      <c r="I33" s="61"/>
      <c r="J33" s="54"/>
      <c r="K33" s="82"/>
      <c r="L33" s="83"/>
      <c r="M33" s="56">
        <v>825</v>
      </c>
      <c r="N33" s="56">
        <v>521</v>
      </c>
      <c r="O33" s="49"/>
    </row>
    <row r="34" spans="2:15" x14ac:dyDescent="0.35">
      <c r="B34" s="42"/>
      <c r="C34" s="4"/>
      <c r="D34" s="4"/>
      <c r="E34" s="5"/>
      <c r="F34" s="6"/>
      <c r="H34" s="7"/>
      <c r="I34" s="50"/>
      <c r="J34" s="54"/>
      <c r="K34" s="51"/>
      <c r="L34" s="46"/>
      <c r="M34" s="56">
        <v>860</v>
      </c>
      <c r="N34" s="56">
        <v>521</v>
      </c>
      <c r="O34" s="49"/>
    </row>
    <row r="35" spans="2:15" x14ac:dyDescent="0.35">
      <c r="B35" s="42"/>
      <c r="C35" s="4"/>
      <c r="D35" s="4"/>
      <c r="E35" s="5"/>
      <c r="F35" s="6"/>
      <c r="H35" s="7"/>
      <c r="I35" s="50"/>
      <c r="J35" s="54"/>
      <c r="K35" s="51"/>
      <c r="L35" s="46"/>
      <c r="M35" s="56">
        <v>785</v>
      </c>
      <c r="N35" s="56">
        <v>521</v>
      </c>
      <c r="O35" s="49"/>
    </row>
    <row r="36" spans="2:15" ht="16" thickBot="1" x14ac:dyDescent="0.4">
      <c r="B36" s="103" t="s">
        <v>10</v>
      </c>
      <c r="C36" s="103"/>
      <c r="D36" s="103"/>
      <c r="E36" s="103"/>
      <c r="F36" s="103"/>
      <c r="H36" s="7"/>
      <c r="I36" s="34"/>
      <c r="J36" s="54"/>
      <c r="K36" s="51"/>
      <c r="L36" s="46"/>
      <c r="M36" s="56">
        <v>775</v>
      </c>
      <c r="N36" s="56">
        <v>521</v>
      </c>
      <c r="O36" s="49"/>
    </row>
    <row r="37" spans="2:15" ht="15" thickBot="1" x14ac:dyDescent="0.4">
      <c r="B37" s="121" t="s">
        <v>15</v>
      </c>
      <c r="C37" s="122"/>
      <c r="D37" s="122"/>
      <c r="E37" s="105"/>
      <c r="F37" s="33" t="s">
        <v>6</v>
      </c>
      <c r="H37" s="72"/>
      <c r="I37" s="73"/>
      <c r="J37" s="74"/>
      <c r="K37" s="75"/>
      <c r="L37" s="76"/>
      <c r="M37" s="56">
        <v>905</v>
      </c>
      <c r="N37" s="56">
        <v>521</v>
      </c>
      <c r="O37" s="49"/>
    </row>
    <row r="38" spans="2:15" x14ac:dyDescent="0.35">
      <c r="B38" s="112" t="s">
        <v>36</v>
      </c>
      <c r="C38" s="113"/>
      <c r="D38" s="113"/>
      <c r="E38" s="114"/>
      <c r="F38" s="15">
        <f>F12</f>
        <v>45</v>
      </c>
      <c r="H38" s="7"/>
      <c r="I38" s="61"/>
      <c r="J38" s="54"/>
      <c r="K38" s="82"/>
      <c r="L38" s="83"/>
      <c r="M38" s="56">
        <v>900</v>
      </c>
      <c r="N38" s="56">
        <v>521</v>
      </c>
      <c r="O38" s="49"/>
    </row>
    <row r="39" spans="2:15" x14ac:dyDescent="0.35">
      <c r="B39" s="106" t="s">
        <v>37</v>
      </c>
      <c r="C39" s="107"/>
      <c r="D39" s="107"/>
      <c r="E39" s="108"/>
      <c r="F39" s="11">
        <f>F24</f>
        <v>167.33</v>
      </c>
      <c r="H39" s="7"/>
      <c r="I39" s="50"/>
      <c r="J39" s="54"/>
      <c r="K39" s="51"/>
      <c r="L39" s="46"/>
      <c r="M39" s="56">
        <v>775</v>
      </c>
      <c r="N39" s="56">
        <v>521</v>
      </c>
      <c r="O39" s="49"/>
    </row>
    <row r="40" spans="2:15" x14ac:dyDescent="0.35">
      <c r="B40" s="106" t="s">
        <v>8</v>
      </c>
      <c r="C40" s="107"/>
      <c r="D40" s="107"/>
      <c r="E40" s="108"/>
      <c r="F40" s="11">
        <f>F33</f>
        <v>66.570000000000007</v>
      </c>
      <c r="H40" s="7"/>
      <c r="I40" s="50"/>
      <c r="J40" s="54"/>
      <c r="K40" s="51"/>
      <c r="L40" s="46"/>
      <c r="M40" s="49"/>
      <c r="N40" s="49"/>
      <c r="O40" s="49"/>
    </row>
    <row r="41" spans="2:15" x14ac:dyDescent="0.35">
      <c r="B41" s="106" t="s">
        <v>38</v>
      </c>
      <c r="C41" s="107"/>
      <c r="D41" s="107"/>
      <c r="E41" s="108"/>
      <c r="F41" s="11">
        <v>30</v>
      </c>
      <c r="H41" s="7"/>
      <c r="I41" s="50"/>
      <c r="J41" s="54"/>
      <c r="K41" s="51"/>
      <c r="L41" s="46"/>
      <c r="M41" s="49"/>
      <c r="N41" s="49"/>
      <c r="O41" s="49"/>
    </row>
    <row r="42" spans="2:15" x14ac:dyDescent="0.35">
      <c r="B42" s="106" t="s">
        <v>39</v>
      </c>
      <c r="C42" s="107"/>
      <c r="D42" s="107"/>
      <c r="E42" s="108"/>
      <c r="F42" s="11">
        <v>250</v>
      </c>
      <c r="H42" s="7"/>
      <c r="I42" s="34"/>
      <c r="J42" s="54"/>
      <c r="K42" s="51"/>
      <c r="L42" s="46"/>
      <c r="M42" s="49"/>
      <c r="N42" s="49"/>
      <c r="O42" s="49"/>
    </row>
    <row r="43" spans="2:15" ht="15" thickBot="1" x14ac:dyDescent="0.4">
      <c r="B43" s="109"/>
      <c r="C43" s="110"/>
      <c r="D43" s="110"/>
      <c r="E43" s="111"/>
      <c r="F43" s="12"/>
      <c r="H43" s="72"/>
      <c r="I43" s="73"/>
      <c r="J43" s="74"/>
      <c r="K43" s="75"/>
      <c r="L43" s="76"/>
      <c r="M43" s="49"/>
      <c r="N43" s="49"/>
      <c r="O43" s="49"/>
    </row>
    <row r="44" spans="2:15" ht="16" thickBot="1" x14ac:dyDescent="0.4">
      <c r="B44" s="4"/>
      <c r="C44" s="4"/>
      <c r="D44" s="4"/>
      <c r="E44" s="19" t="s">
        <v>17</v>
      </c>
      <c r="F44" s="13">
        <f>SUM(F38:F43)</f>
        <v>558.90000000000009</v>
      </c>
      <c r="H44" s="77"/>
      <c r="I44" s="78"/>
      <c r="J44" s="79"/>
      <c r="K44" s="70"/>
      <c r="L44" s="71"/>
      <c r="M44" s="49"/>
      <c r="N44" s="49"/>
      <c r="O44" s="49"/>
    </row>
    <row r="45" spans="2:15" ht="16" thickBot="1" x14ac:dyDescent="0.4">
      <c r="B45" s="4"/>
      <c r="C45" s="4"/>
      <c r="D45" s="4"/>
      <c r="E45" s="19"/>
      <c r="F45" s="23"/>
      <c r="H45" s="63"/>
      <c r="I45" s="1" t="s">
        <v>24</v>
      </c>
      <c r="J45" s="84">
        <f>AVERAGE(J6:J26)</f>
        <v>163.23684210526312</v>
      </c>
      <c r="K45" s="21" t="s">
        <v>26</v>
      </c>
      <c r="M45" s="49"/>
      <c r="N45" s="49"/>
      <c r="O45" s="49"/>
    </row>
    <row r="46" spans="2:15" ht="15.5" x14ac:dyDescent="0.35">
      <c r="D46" s="1" t="s">
        <v>22</v>
      </c>
      <c r="E46" s="47">
        <f>J45</f>
        <v>163.23684210526312</v>
      </c>
      <c r="F46" s="3" t="s">
        <v>25</v>
      </c>
      <c r="H46" s="20"/>
    </row>
    <row r="47" spans="2:15" x14ac:dyDescent="0.35">
      <c r="D47" s="1" t="s">
        <v>31</v>
      </c>
      <c r="E47" s="26">
        <v>8.75</v>
      </c>
    </row>
    <row r="48" spans="2:15" x14ac:dyDescent="0.35">
      <c r="D48" s="16" t="s">
        <v>32</v>
      </c>
      <c r="E48" s="24">
        <f>E46*E47</f>
        <v>1428.3223684210523</v>
      </c>
    </row>
    <row r="49" spans="3:6" ht="15" thickBot="1" x14ac:dyDescent="0.4">
      <c r="C49" s="17"/>
      <c r="D49" s="18" t="s">
        <v>34</v>
      </c>
      <c r="E49" s="25">
        <f>F44</f>
        <v>558.90000000000009</v>
      </c>
    </row>
    <row r="50" spans="3:6" ht="19" thickBot="1" x14ac:dyDescent="0.5">
      <c r="D50" s="2" t="s">
        <v>33</v>
      </c>
      <c r="E50" s="27">
        <f>E48-E49</f>
        <v>869.42236842105217</v>
      </c>
      <c r="F50" s="22" t="s">
        <v>40</v>
      </c>
    </row>
  </sheetData>
  <mergeCells count="33">
    <mergeCell ref="D11:E11"/>
    <mergeCell ref="D17:E18"/>
    <mergeCell ref="B36:F36"/>
    <mergeCell ref="B37:E37"/>
    <mergeCell ref="D19:E19"/>
    <mergeCell ref="B15:F15"/>
    <mergeCell ref="B16:F16"/>
    <mergeCell ref="B26:F26"/>
    <mergeCell ref="D27:E27"/>
    <mergeCell ref="B17:B18"/>
    <mergeCell ref="C17:C18"/>
    <mergeCell ref="B42:E42"/>
    <mergeCell ref="B43:E43"/>
    <mergeCell ref="B38:E38"/>
    <mergeCell ref="B39:E39"/>
    <mergeCell ref="B40:E40"/>
    <mergeCell ref="B41:E41"/>
    <mergeCell ref="B2:L2"/>
    <mergeCell ref="D32:E32"/>
    <mergeCell ref="D20:E20"/>
    <mergeCell ref="D21:E21"/>
    <mergeCell ref="D22:E22"/>
    <mergeCell ref="D23:E23"/>
    <mergeCell ref="D9:E9"/>
    <mergeCell ref="D28:E28"/>
    <mergeCell ref="D29:E29"/>
    <mergeCell ref="D30:E30"/>
    <mergeCell ref="D31:E31"/>
    <mergeCell ref="H4:H5"/>
    <mergeCell ref="F17:F18"/>
    <mergeCell ref="B7:F7"/>
    <mergeCell ref="D8:E8"/>
    <mergeCell ref="D10:E10"/>
  </mergeCells>
  <conditionalFormatting sqref="J44:L44 H6:L43">
    <cfRule type="expression" dxfId="1" priority="2">
      <formula>MOD(ROW(),2)=0</formula>
    </cfRule>
  </conditionalFormatting>
  <pageMargins left="0.25" right="0.25" top="0.13" bottom="0.2" header="0" footer="0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Organic Valley / CROPP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Klein</dc:creator>
  <cp:lastModifiedBy>Joe Klein</cp:lastModifiedBy>
  <cp:lastPrinted>2018-11-02T15:24:45Z</cp:lastPrinted>
  <dcterms:created xsi:type="dcterms:W3CDTF">2015-07-12T20:20:00Z</dcterms:created>
  <dcterms:modified xsi:type="dcterms:W3CDTF">2019-11-23T15:28:30Z</dcterms:modified>
</cp:coreProperties>
</file>