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CDANIEL\Downloads\"/>
    </mc:Choice>
  </mc:AlternateContent>
  <xr:revisionPtr revIDLastSave="0" documentId="8_{A3DC117B-9A50-4FB7-96CC-2F84B9E078A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Northeast" sheetId="2" r:id="rId1"/>
    <sheet name="Midwest" sheetId="3" r:id="rId2"/>
    <sheet name="igh Mountain States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3" l="1"/>
  <c r="E19" i="3"/>
  <c r="I25" i="5"/>
  <c r="H25" i="5"/>
  <c r="G25" i="5"/>
  <c r="F25" i="5"/>
  <c r="E25" i="5"/>
  <c r="D25" i="5"/>
  <c r="I19" i="5"/>
  <c r="H19" i="5"/>
  <c r="G19" i="5"/>
  <c r="G27" i="5" s="1"/>
  <c r="F19" i="5"/>
  <c r="F27" i="5" s="1"/>
  <c r="E19" i="5"/>
  <c r="E27" i="5" s="1"/>
  <c r="D19" i="5"/>
  <c r="D27" i="5" s="1"/>
  <c r="I11" i="5"/>
  <c r="H11" i="5"/>
  <c r="G11" i="5"/>
  <c r="F11" i="5"/>
  <c r="E11" i="5"/>
  <c r="D11" i="5"/>
  <c r="I25" i="3"/>
  <c r="H25" i="3"/>
  <c r="G25" i="3"/>
  <c r="F25" i="3"/>
  <c r="E25" i="3"/>
  <c r="D25" i="3"/>
  <c r="I19" i="3"/>
  <c r="H19" i="3"/>
  <c r="H27" i="3" s="1"/>
  <c r="G19" i="3"/>
  <c r="G27" i="3" s="1"/>
  <c r="F19" i="3"/>
  <c r="F27" i="3" s="1"/>
  <c r="E27" i="3"/>
  <c r="I11" i="3"/>
  <c r="H11" i="3"/>
  <c r="G11" i="3"/>
  <c r="F11" i="3"/>
  <c r="E11" i="3"/>
  <c r="D11" i="3"/>
  <c r="E11" i="2"/>
  <c r="F11" i="2"/>
  <c r="G11" i="2"/>
  <c r="H11" i="2"/>
  <c r="I11" i="2"/>
  <c r="D11" i="2"/>
  <c r="E19" i="2"/>
  <c r="F19" i="2"/>
  <c r="G19" i="2"/>
  <c r="H19" i="2"/>
  <c r="I19" i="2"/>
  <c r="D19" i="2"/>
  <c r="E25" i="2"/>
  <c r="F25" i="2"/>
  <c r="G25" i="2"/>
  <c r="H25" i="2"/>
  <c r="I25" i="2"/>
  <c r="D25" i="2"/>
  <c r="H27" i="5" l="1"/>
  <c r="H29" i="5" s="1"/>
  <c r="I27" i="5"/>
  <c r="I29" i="5" s="1"/>
  <c r="E29" i="5"/>
  <c r="D31" i="5"/>
  <c r="D30" i="5"/>
  <c r="E30" i="5"/>
  <c r="E31" i="5"/>
  <c r="F30" i="5"/>
  <c r="F31" i="5"/>
  <c r="G30" i="5"/>
  <c r="G31" i="5"/>
  <c r="I30" i="5"/>
  <c r="D29" i="5"/>
  <c r="F29" i="5"/>
  <c r="G29" i="5"/>
  <c r="I27" i="3"/>
  <c r="I29" i="3" s="1"/>
  <c r="G29" i="3"/>
  <c r="E31" i="3"/>
  <c r="E30" i="3"/>
  <c r="F31" i="3"/>
  <c r="F30" i="3"/>
  <c r="G31" i="3"/>
  <c r="G30" i="3"/>
  <c r="E29" i="3"/>
  <c r="F29" i="3"/>
  <c r="H29" i="3"/>
  <c r="H31" i="3"/>
  <c r="H30" i="3"/>
  <c r="I31" i="5" l="1"/>
  <c r="H31" i="5"/>
  <c r="H30" i="5"/>
  <c r="I30" i="3"/>
  <c r="I31" i="3"/>
  <c r="H27" i="2" l="1"/>
  <c r="E27" i="2"/>
  <c r="I27" i="2"/>
  <c r="F27" i="2"/>
  <c r="G27" i="2"/>
  <c r="F29" i="2" l="1"/>
  <c r="H29" i="2" l="1"/>
  <c r="E29" i="2"/>
  <c r="G29" i="2"/>
  <c r="I29" i="2"/>
  <c r="D27" i="2" l="1"/>
  <c r="F30" i="2"/>
  <c r="F31" i="2"/>
  <c r="D29" i="2" l="1"/>
  <c r="G30" i="2"/>
  <c r="G31" i="2"/>
  <c r="E30" i="2"/>
  <c r="E31" i="2"/>
  <c r="I31" i="2"/>
  <c r="I30" i="2"/>
  <c r="D30" i="2"/>
  <c r="D31" i="2"/>
  <c r="H30" i="2"/>
  <c r="H31" i="2"/>
  <c r="D27" i="3"/>
  <c r="D29" i="3"/>
  <c r="D30" i="3" l="1"/>
  <c r="D31" i="3"/>
</calcChain>
</file>

<file path=xl/sharedStrings.xml><?xml version="1.0" encoding="utf-8"?>
<sst xmlns="http://schemas.openxmlformats.org/spreadsheetml/2006/main" count="145" uniqueCount="46">
  <si>
    <t>UPDATED:</t>
  </si>
  <si>
    <t>CROP BUDGET WORKSHEET *</t>
  </si>
  <si>
    <t>Market</t>
  </si>
  <si>
    <t>Corn</t>
  </si>
  <si>
    <t>Wheat</t>
  </si>
  <si>
    <t>Triticale</t>
  </si>
  <si>
    <t>Barley</t>
  </si>
  <si>
    <t>Hybrid Rye</t>
  </si>
  <si>
    <t>Silage</t>
  </si>
  <si>
    <t>Early Cut Silage</t>
  </si>
  <si>
    <t>Late Cut Silage</t>
  </si>
  <si>
    <t>Sustainability and Rotational Value</t>
  </si>
  <si>
    <t>Market Yield (Ton @ 35% DM)</t>
  </si>
  <si>
    <t>Market Price (Ton @ 35% DM)</t>
  </si>
  <si>
    <t>MARKET INCOME (Per Acre)</t>
  </si>
  <si>
    <t xml:space="preserve">DIRECT COSTS </t>
  </si>
  <si>
    <t>Seed</t>
  </si>
  <si>
    <t>$</t>
  </si>
  <si>
    <t>Recommended seeding rate of 800,000 viable seeds for hybrid rye</t>
  </si>
  <si>
    <t>Fertilizer (N-P-K)</t>
  </si>
  <si>
    <t>Recommended fertility rate of hybrid rye</t>
  </si>
  <si>
    <t>Chemicals (Herb and Insecticide)</t>
  </si>
  <si>
    <t>Assumes little to no weed pressure for hybrid rye</t>
  </si>
  <si>
    <t>Miscellaneous (Everything not listed)</t>
  </si>
  <si>
    <t>Crop Insurance</t>
  </si>
  <si>
    <t>TOTAL DIRECT COSTS (Per Acre)</t>
  </si>
  <si>
    <t xml:space="preserve">OVERHEAD  COSTS </t>
  </si>
  <si>
    <t>Hauling</t>
  </si>
  <si>
    <t>Machinery &amp;  Labor</t>
  </si>
  <si>
    <t>Cash Land Rent Equivalent</t>
  </si>
  <si>
    <t>TOTAL OVERHEAD COSTS (Per Acre)</t>
  </si>
  <si>
    <t>TOTAL DIRECT &amp; OVERHEAD (Per Acre)</t>
  </si>
  <si>
    <t>NET RETURN (Per Acre)</t>
  </si>
  <si>
    <t>Breakeven Price</t>
  </si>
  <si>
    <t>Breakeven Yield</t>
  </si>
  <si>
    <t xml:space="preserve">* Market pricing and farm expenses are only estimates based on publicly available averages in the Northeast region of the United States. </t>
  </si>
  <si>
    <t xml:space="preserve">  (Pennsylvania, New York, Virginia)</t>
  </si>
  <si>
    <t xml:space="preserve">* Market pricing and farm expenses are only estimates based on publicly available averages in the Midwest region of the United States. </t>
  </si>
  <si>
    <t xml:space="preserve">  ( Illinois, Michigan, Minnesota, Missouri, Nebraska, North Dakota, South Dakota, Wisconsin )</t>
  </si>
  <si>
    <t xml:space="preserve"> Silage </t>
  </si>
  <si>
    <t>Market Price (Ton @35% DM)</t>
  </si>
  <si>
    <t>TOTAL DIRECT COSTS</t>
  </si>
  <si>
    <t>TOTAL OVERHEAD COSTS</t>
  </si>
  <si>
    <t>TOTAL DIRECT &amp; OVERHEAD</t>
  </si>
  <si>
    <t>NET RETURN</t>
  </si>
  <si>
    <t xml:space="preserve">  (Colorado, Utah, Washington, Montana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</si>
</sst>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sz val="20"/>
      <color theme="1"/>
      <name val="Arial"/>
      <family val="2"/>
    </font>
    <font>
      <sz val="18"/>
      <color theme="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b/>
      <sz val="20"/>
      <color theme="1"/>
      <name val="Arial"/>
      <family val="2"/>
    </font>
    <font>
      <sz val="18"/>
      <name val="Arial"/>
      <family val="2"/>
    </font>
    <font>
      <sz val="18"/>
      <name val="Arial Bold"/>
      <family val="2"/>
    </font>
    <font>
      <b/>
      <i/>
      <sz val="18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9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64" fontId="5" fillId="2" borderId="0" xfId="1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8" fillId="2" borderId="0" xfId="1" applyFont="1" applyFill="1"/>
    <xf numFmtId="0" fontId="2" fillId="0" borderId="0" xfId="1"/>
    <xf numFmtId="2" fontId="2" fillId="0" borderId="0" xfId="1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0" fillId="0" borderId="0" xfId="0" applyFont="1" applyAlignment="1">
      <alignment horizontal="center"/>
    </xf>
    <xf numFmtId="1" fontId="5" fillId="2" borderId="0" xfId="1" applyNumberFormat="1" applyFont="1" applyFill="1" applyAlignment="1">
      <alignment horizontal="center"/>
    </xf>
    <xf numFmtId="0" fontId="8" fillId="3" borderId="11" xfId="1" applyFont="1" applyFill="1" applyBorder="1" applyAlignment="1">
      <alignment vertical="center"/>
    </xf>
    <xf numFmtId="164" fontId="11" fillId="3" borderId="11" xfId="0" applyNumberFormat="1" applyFont="1" applyFill="1" applyBorder="1" applyAlignment="1">
      <alignment horizontal="center" vertical="center"/>
    </xf>
    <xf numFmtId="3" fontId="11" fillId="3" borderId="11" xfId="0" applyNumberFormat="1" applyFont="1" applyFill="1" applyBorder="1" applyAlignment="1">
      <alignment horizontal="center" vertical="center"/>
    </xf>
    <xf numFmtId="0" fontId="13" fillId="0" borderId="0" xfId="0" applyFont="1"/>
    <xf numFmtId="0" fontId="7" fillId="0" borderId="0" xfId="0" applyFont="1" applyAlignment="1">
      <alignment vertical="center"/>
    </xf>
    <xf numFmtId="0" fontId="8" fillId="3" borderId="2" xfId="1" applyFont="1" applyFill="1" applyBorder="1" applyAlignment="1">
      <alignment vertical="center"/>
    </xf>
    <xf numFmtId="1" fontId="14" fillId="3" borderId="7" xfId="1" applyNumberFormat="1" applyFont="1" applyFill="1" applyBorder="1" applyAlignment="1">
      <alignment horizontal="center"/>
    </xf>
    <xf numFmtId="0" fontId="14" fillId="3" borderId="3" xfId="1" applyFont="1" applyFill="1" applyBorder="1" applyAlignment="1" applyProtection="1">
      <alignment horizontal="center"/>
      <protection locked="0"/>
    </xf>
    <xf numFmtId="164" fontId="14" fillId="3" borderId="7" xfId="1" applyNumberFormat="1" applyFont="1" applyFill="1" applyBorder="1" applyAlignment="1">
      <alignment horizontal="center"/>
    </xf>
    <xf numFmtId="0" fontId="8" fillId="3" borderId="8" xfId="1" applyFont="1" applyFill="1" applyBorder="1" applyAlignment="1">
      <alignment vertical="center"/>
    </xf>
    <xf numFmtId="0" fontId="8" fillId="3" borderId="10" xfId="1" applyFont="1" applyFill="1" applyBorder="1" applyAlignment="1">
      <alignment vertical="center"/>
    </xf>
    <xf numFmtId="0" fontId="14" fillId="3" borderId="12" xfId="1" applyFont="1" applyFill="1" applyBorder="1" applyAlignment="1">
      <alignment vertical="center"/>
    </xf>
    <xf numFmtId="0" fontId="14" fillId="3" borderId="11" xfId="1" applyFont="1" applyFill="1" applyBorder="1" applyAlignment="1">
      <alignment vertical="center"/>
    </xf>
    <xf numFmtId="2" fontId="14" fillId="3" borderId="11" xfId="1" applyNumberFormat="1" applyFont="1" applyFill="1" applyBorder="1" applyAlignment="1">
      <alignment horizontal="center" vertical="center"/>
    </xf>
    <xf numFmtId="2" fontId="14" fillId="3" borderId="12" xfId="1" applyNumberFormat="1" applyFont="1" applyFill="1" applyBorder="1" applyAlignment="1">
      <alignment horizontal="center" vertical="center"/>
    </xf>
    <xf numFmtId="0" fontId="14" fillId="3" borderId="12" xfId="1" applyFont="1" applyFill="1" applyBorder="1"/>
    <xf numFmtId="2" fontId="14" fillId="3" borderId="12" xfId="1" applyNumberFormat="1" applyFont="1" applyFill="1" applyBorder="1" applyAlignment="1">
      <alignment horizontal="center"/>
    </xf>
    <xf numFmtId="0" fontId="14" fillId="3" borderId="11" xfId="1" applyFont="1" applyFill="1" applyBorder="1"/>
    <xf numFmtId="2" fontId="14" fillId="3" borderId="11" xfId="1" applyNumberFormat="1" applyFont="1" applyFill="1" applyBorder="1" applyAlignment="1">
      <alignment horizontal="center"/>
    </xf>
    <xf numFmtId="2" fontId="14" fillId="3" borderId="11" xfId="1" applyNumberFormat="1" applyFont="1" applyFill="1" applyBorder="1" applyAlignment="1" applyProtection="1">
      <alignment horizontal="center"/>
      <protection locked="0"/>
    </xf>
    <xf numFmtId="164" fontId="14" fillId="2" borderId="0" xfId="1" applyNumberFormat="1" applyFont="1" applyFill="1" applyAlignment="1">
      <alignment horizontal="center"/>
    </xf>
    <xf numFmtId="0" fontId="14" fillId="0" borderId="0" xfId="1" applyFont="1"/>
    <xf numFmtId="2" fontId="14" fillId="0" borderId="0" xfId="1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0" fontId="0" fillId="2" borderId="0" xfId="0" applyFill="1"/>
    <xf numFmtId="0" fontId="13" fillId="2" borderId="0" xfId="0" applyFont="1" applyFill="1"/>
    <xf numFmtId="0" fontId="7" fillId="2" borderId="0" xfId="0" applyFont="1" applyFill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4" fillId="2" borderId="0" xfId="0" applyFont="1" applyFill="1"/>
    <xf numFmtId="0" fontId="3" fillId="2" borderId="0" xfId="0" applyFont="1" applyFill="1" applyAlignment="1">
      <alignment wrapText="1"/>
    </xf>
    <xf numFmtId="0" fontId="10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8" fillId="0" borderId="0" xfId="0" applyFont="1" applyAlignment="1">
      <alignment horizontal="center"/>
    </xf>
    <xf numFmtId="14" fontId="18" fillId="0" borderId="0" xfId="0" applyNumberFormat="1" applyFont="1" applyAlignment="1">
      <alignment horizontal="center"/>
    </xf>
    <xf numFmtId="0" fontId="18" fillId="2" borderId="0" xfId="0" applyFont="1" applyFill="1" applyAlignment="1">
      <alignment horizontal="center"/>
    </xf>
    <xf numFmtId="14" fontId="18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2" fontId="14" fillId="4" borderId="11" xfId="1" applyNumberFormat="1" applyFont="1" applyFill="1" applyBorder="1" applyAlignment="1">
      <alignment horizontal="center" vertical="center"/>
    </xf>
    <xf numFmtId="0" fontId="8" fillId="5" borderId="8" xfId="1" applyFont="1" applyFill="1" applyBorder="1"/>
    <xf numFmtId="164" fontId="8" fillId="5" borderId="5" xfId="1" applyNumberFormat="1" applyFont="1" applyFill="1" applyBorder="1" applyAlignment="1">
      <alignment horizontal="center"/>
    </xf>
    <xf numFmtId="0" fontId="8" fillId="5" borderId="5" xfId="1" applyFont="1" applyFill="1" applyBorder="1" applyAlignment="1">
      <alignment vertical="center"/>
    </xf>
    <xf numFmtId="164" fontId="8" fillId="5" borderId="5" xfId="1" applyNumberFormat="1" applyFont="1" applyFill="1" applyBorder="1" applyAlignment="1">
      <alignment horizontal="center" vertical="center"/>
    </xf>
    <xf numFmtId="0" fontId="14" fillId="6" borderId="1" xfId="1" applyFont="1" applyFill="1" applyBorder="1"/>
    <xf numFmtId="0" fontId="15" fillId="6" borderId="6" xfId="1" applyFont="1" applyFill="1" applyBorder="1" applyAlignment="1">
      <alignment horizontal="center"/>
    </xf>
    <xf numFmtId="0" fontId="11" fillId="6" borderId="4" xfId="0" applyFont="1" applyFill="1" applyBorder="1"/>
    <xf numFmtId="0" fontId="7" fillId="6" borderId="9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center"/>
    </xf>
    <xf numFmtId="4" fontId="8" fillId="6" borderId="13" xfId="1" applyNumberFormat="1" applyFont="1" applyFill="1" applyBorder="1" applyAlignment="1">
      <alignment vertical="center"/>
    </xf>
    <xf numFmtId="4" fontId="8" fillId="6" borderId="16" xfId="1" applyNumberFormat="1" applyFont="1" applyFill="1" applyBorder="1" applyAlignment="1">
      <alignment vertical="center"/>
    </xf>
    <xf numFmtId="164" fontId="8" fillId="6" borderId="14" xfId="1" applyNumberFormat="1" applyFont="1" applyFill="1" applyBorder="1" applyAlignment="1">
      <alignment horizontal="center" vertical="center"/>
    </xf>
    <xf numFmtId="164" fontId="8" fillId="6" borderId="15" xfId="1" applyNumberFormat="1" applyFont="1" applyFill="1" applyBorder="1" applyAlignment="1">
      <alignment horizontal="center" vertical="center"/>
    </xf>
    <xf numFmtId="164" fontId="8" fillId="6" borderId="14" xfId="1" applyNumberFormat="1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left" vertical="center"/>
    </xf>
    <xf numFmtId="0" fontId="8" fillId="3" borderId="18" xfId="1" applyFont="1" applyFill="1" applyBorder="1" applyAlignment="1">
      <alignment vertical="center"/>
    </xf>
    <xf numFmtId="0" fontId="8" fillId="3" borderId="19" xfId="1" applyFont="1" applyFill="1" applyBorder="1" applyAlignment="1">
      <alignment vertical="center"/>
    </xf>
    <xf numFmtId="0" fontId="11" fillId="6" borderId="0" xfId="0" applyFont="1" applyFill="1" applyAlignment="1">
      <alignment horizontal="left" vertical="center"/>
    </xf>
    <xf numFmtId="0" fontId="8" fillId="3" borderId="0" xfId="1" applyFont="1" applyFill="1" applyAlignment="1">
      <alignment vertical="center"/>
    </xf>
    <xf numFmtId="0" fontId="8" fillId="5" borderId="4" xfId="1" applyFont="1" applyFill="1" applyBorder="1"/>
    <xf numFmtId="164" fontId="14" fillId="6" borderId="14" xfId="1" applyNumberFormat="1" applyFont="1" applyFill="1" applyBorder="1" applyAlignment="1">
      <alignment horizontal="center" vertical="center"/>
    </xf>
    <xf numFmtId="0" fontId="11" fillId="5" borderId="8" xfId="1" applyFont="1" applyFill="1" applyBorder="1"/>
    <xf numFmtId="164" fontId="11" fillId="5" borderId="5" xfId="1" applyNumberFormat="1" applyFont="1" applyFill="1" applyBorder="1" applyAlignment="1">
      <alignment horizontal="center"/>
    </xf>
    <xf numFmtId="0" fontId="11" fillId="5" borderId="5" xfId="1" applyFont="1" applyFill="1" applyBorder="1" applyAlignment="1">
      <alignment vertical="center"/>
    </xf>
    <xf numFmtId="164" fontId="11" fillId="5" borderId="5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6" borderId="6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1" fillId="6" borderId="7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93F1870F-0F68-42ED-A517-9E4A4C683BB3}"/>
  </cellStyles>
  <dxfs count="0"/>
  <tableStyles count="0" defaultTableStyle="TableStyleMedium2" defaultPivotStyle="PivotStyleLight16"/>
  <colors>
    <mruColors>
      <color rgb="FFFFFF99"/>
      <color rgb="FFCCFF66"/>
      <color rgb="FF99FF99"/>
      <color rgb="FFB76521"/>
      <color rgb="FFC496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579782</xdr:colOff>
      <xdr:row>7</xdr:row>
      <xdr:rowOff>31060</xdr:rowOff>
    </xdr:from>
    <xdr:to>
      <xdr:col>7</xdr:col>
      <xdr:colOff>745434</xdr:colOff>
      <xdr:row>7</xdr:row>
      <xdr:rowOff>206237</xdr:rowOff>
    </xdr:to>
    <xdr:pic>
      <xdr:nvPicPr>
        <xdr:cNvPr id="9" name="Graphic 8" descr="Star with solid fill">
          <a:extLst>
            <a:ext uri="{FF2B5EF4-FFF2-40B4-BE49-F238E27FC236}">
              <a16:creationId xmlns:a16="http://schemas.microsoft.com/office/drawing/2014/main" id="{C4E61FFF-80A1-47B4-8373-F127EA43C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607825" y="1532283"/>
          <a:ext cx="165652" cy="165652"/>
        </a:xfrm>
        <a:prstGeom prst="rect">
          <a:avLst/>
        </a:prstGeom>
      </xdr:spPr>
    </xdr:pic>
    <xdr:clientData/>
  </xdr:twoCellAnchor>
  <xdr:twoCellAnchor editAs="oneCell">
    <xdr:from>
      <xdr:col>8</xdr:col>
      <xdr:colOff>652255</xdr:colOff>
      <xdr:row>7</xdr:row>
      <xdr:rowOff>31061</xdr:rowOff>
    </xdr:from>
    <xdr:to>
      <xdr:col>8</xdr:col>
      <xdr:colOff>817907</xdr:colOff>
      <xdr:row>7</xdr:row>
      <xdr:rowOff>206238</xdr:rowOff>
    </xdr:to>
    <xdr:pic>
      <xdr:nvPicPr>
        <xdr:cNvPr id="11" name="Graphic 10" descr="Star with solid fill">
          <a:extLst>
            <a:ext uri="{FF2B5EF4-FFF2-40B4-BE49-F238E27FC236}">
              <a16:creationId xmlns:a16="http://schemas.microsoft.com/office/drawing/2014/main" id="{ADC285BE-3C16-4E16-9C74-B5CCBAD65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434266" y="1532284"/>
          <a:ext cx="165652" cy="165652"/>
        </a:xfrm>
        <a:prstGeom prst="rect">
          <a:avLst/>
        </a:prstGeom>
      </xdr:spPr>
    </xdr:pic>
    <xdr:clientData/>
  </xdr:twoCellAnchor>
  <xdr:twoCellAnchor editAs="oneCell">
    <xdr:from>
      <xdr:col>0</xdr:col>
      <xdr:colOff>273602</xdr:colOff>
      <xdr:row>0</xdr:row>
      <xdr:rowOff>0</xdr:rowOff>
    </xdr:from>
    <xdr:to>
      <xdr:col>1</xdr:col>
      <xdr:colOff>2145773</xdr:colOff>
      <xdr:row>4</xdr:row>
      <xdr:rowOff>123699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79DBE16-E4B6-4ACD-98B2-A11BB6E89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02" y="0"/>
          <a:ext cx="2164271" cy="974599"/>
        </a:xfrm>
        <a:prstGeom prst="rect">
          <a:avLst/>
        </a:prstGeom>
      </xdr:spPr>
    </xdr:pic>
    <xdr:clientData/>
  </xdr:twoCellAnchor>
  <xdr:oneCellAnchor>
    <xdr:from>
      <xdr:col>1</xdr:col>
      <xdr:colOff>142875</xdr:colOff>
      <xdr:row>35</xdr:row>
      <xdr:rowOff>-1</xdr:rowOff>
    </xdr:from>
    <xdr:ext cx="3951839" cy="65594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C9B5A1E-8684-4179-BE33-2EA3E6073A7D}"/>
            </a:ext>
          </a:extLst>
        </xdr:cNvPr>
        <xdr:cNvSpPr txBox="1"/>
      </xdr:nvSpPr>
      <xdr:spPr>
        <a:xfrm>
          <a:off x="416719" y="8834437"/>
          <a:ext cx="3951839" cy="655949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* </a:t>
          </a:r>
          <a:r>
            <a:rPr kumimoji="0" lang="en-US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KWS Cereals USA, LLC and its affiliates, distributors, agents and employees  are not authorized to make a claim represented in this worksheet or any related documents.    </a:t>
          </a:r>
          <a:endParaRPr kumimoji="0" lang="en-US" sz="11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535782</xdr:colOff>
      <xdr:row>35</xdr:row>
      <xdr:rowOff>0</xdr:rowOff>
    </xdr:from>
    <xdr:ext cx="3905250" cy="655949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AA5E329-ABF4-458C-9D20-5DEEC47D7543}"/>
            </a:ext>
          </a:extLst>
        </xdr:cNvPr>
        <xdr:cNvSpPr txBox="1"/>
      </xdr:nvSpPr>
      <xdr:spPr>
        <a:xfrm>
          <a:off x="4964907" y="8834438"/>
          <a:ext cx="3905250" cy="655949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*  KWS Cereals Seeds and its affiliates, distributors, agents and employees disclaim any liability and responsibility in connection with these estimates and projections.</a:t>
          </a:r>
        </a:p>
      </xdr:txBody>
    </xdr:sp>
    <xdr:clientData/>
  </xdr:oneCellAnchor>
  <xdr:oneCellAnchor>
    <xdr:from>
      <xdr:col>7</xdr:col>
      <xdr:colOff>416718</xdr:colOff>
      <xdr:row>34</xdr:row>
      <xdr:rowOff>190500</xdr:rowOff>
    </xdr:from>
    <xdr:ext cx="3845719" cy="655949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E9309FF-B89E-48F9-A628-73E1DE2A0B04}"/>
            </a:ext>
          </a:extLst>
        </xdr:cNvPr>
        <xdr:cNvSpPr txBox="1"/>
      </xdr:nvSpPr>
      <xdr:spPr>
        <a:xfrm>
          <a:off x="9370218" y="8798719"/>
          <a:ext cx="3845719" cy="655949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* This information represented in this worksheet is for estimation and possible projections based solely on assumptions made for illustration purposes.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12700</xdr:rowOff>
    </xdr:from>
    <xdr:to>
      <xdr:col>1</xdr:col>
      <xdr:colOff>2134500</xdr:colOff>
      <xdr:row>4</xdr:row>
      <xdr:rowOff>117475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1008289-89E1-4825-9D89-964C80EF5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12700"/>
          <a:ext cx="2140851" cy="955675"/>
        </a:xfrm>
        <a:prstGeom prst="rect">
          <a:avLst/>
        </a:prstGeom>
      </xdr:spPr>
    </xdr:pic>
    <xdr:clientData/>
  </xdr:twoCellAnchor>
  <xdr:oneCellAnchor>
    <xdr:from>
      <xdr:col>1</xdr:col>
      <xdr:colOff>142875</xdr:colOff>
      <xdr:row>35</xdr:row>
      <xdr:rowOff>-1</xdr:rowOff>
    </xdr:from>
    <xdr:ext cx="3951839" cy="655949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CE434FA-B957-4139-8C70-7A95FFF87542}"/>
            </a:ext>
          </a:extLst>
        </xdr:cNvPr>
        <xdr:cNvSpPr txBox="1"/>
      </xdr:nvSpPr>
      <xdr:spPr>
        <a:xfrm>
          <a:off x="425450" y="8851899"/>
          <a:ext cx="3951839" cy="655949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* </a:t>
          </a:r>
          <a:r>
            <a:rPr kumimoji="0" lang="en-US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KWS Cereals USA, LLC and its affiliates, distributors, agents and employees  are not authorized to make a claim represented in this worksheet or any related documents.    </a:t>
          </a:r>
          <a:endParaRPr kumimoji="0" lang="en-US" sz="11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535782</xdr:colOff>
      <xdr:row>35</xdr:row>
      <xdr:rowOff>0</xdr:rowOff>
    </xdr:from>
    <xdr:ext cx="3905250" cy="655949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49BCCC0B-8634-45A1-AE5F-8B09D98FFC78}"/>
            </a:ext>
          </a:extLst>
        </xdr:cNvPr>
        <xdr:cNvSpPr txBox="1"/>
      </xdr:nvSpPr>
      <xdr:spPr>
        <a:xfrm>
          <a:off x="4650582" y="8851900"/>
          <a:ext cx="3905250" cy="655949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*  KWS Cereals Seeds and its affiliates, distributors, agents and employees disclaim any liability and responsibility in connection with these estimates and projections.</a:t>
          </a:r>
        </a:p>
      </xdr:txBody>
    </xdr:sp>
    <xdr:clientData/>
  </xdr:oneCellAnchor>
  <xdr:oneCellAnchor>
    <xdr:from>
      <xdr:col>7</xdr:col>
      <xdr:colOff>416718</xdr:colOff>
      <xdr:row>34</xdr:row>
      <xdr:rowOff>190500</xdr:rowOff>
    </xdr:from>
    <xdr:ext cx="3845719" cy="655949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AA89DDDE-25BE-43F2-98C5-6BE9BFF2148B}"/>
            </a:ext>
          </a:extLst>
        </xdr:cNvPr>
        <xdr:cNvSpPr txBox="1"/>
      </xdr:nvSpPr>
      <xdr:spPr>
        <a:xfrm>
          <a:off x="9128918" y="8813800"/>
          <a:ext cx="3845719" cy="655949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* This information represented in this worksheet is for estimation and possible projections based solely on assumptions made for illustration purposes.</a:t>
          </a:r>
        </a:p>
      </xdr:txBody>
    </xdr:sp>
    <xdr:clientData/>
  </xdr:oneCellAnchor>
  <xdr:oneCellAnchor>
    <xdr:from>
      <xdr:col>8</xdr:col>
      <xdr:colOff>765175</xdr:colOff>
      <xdr:row>7</xdr:row>
      <xdr:rowOff>47625</xdr:rowOff>
    </xdr:from>
    <xdr:ext cx="165652" cy="165652"/>
    <xdr:pic>
      <xdr:nvPicPr>
        <xdr:cNvPr id="17" name="Graphic 16" descr="Star with solid fill">
          <a:extLst>
            <a:ext uri="{FF2B5EF4-FFF2-40B4-BE49-F238E27FC236}">
              <a16:creationId xmlns:a16="http://schemas.microsoft.com/office/drawing/2014/main" id="{830DE443-4439-4100-8AB6-ABB2058B0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944225" y="1539875"/>
          <a:ext cx="165652" cy="165652"/>
        </a:xfrm>
        <a:prstGeom prst="rect">
          <a:avLst/>
        </a:prstGeom>
      </xdr:spPr>
    </xdr:pic>
    <xdr:clientData/>
  </xdr:oneCellAnchor>
  <xdr:oneCellAnchor>
    <xdr:from>
      <xdr:col>7</xdr:col>
      <xdr:colOff>647700</xdr:colOff>
      <xdr:row>7</xdr:row>
      <xdr:rowOff>38100</xdr:rowOff>
    </xdr:from>
    <xdr:ext cx="165652" cy="165652"/>
    <xdr:pic>
      <xdr:nvPicPr>
        <xdr:cNvPr id="18" name="Graphic 17" descr="Star with solid fill">
          <a:extLst>
            <a:ext uri="{FF2B5EF4-FFF2-40B4-BE49-F238E27FC236}">
              <a16:creationId xmlns:a16="http://schemas.microsoft.com/office/drawing/2014/main" id="{115492A6-3E1E-4425-85D7-C3904B944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359900" y="1530350"/>
          <a:ext cx="165652" cy="16565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856007</xdr:colOff>
      <xdr:row>7</xdr:row>
      <xdr:rowOff>40585</xdr:rowOff>
    </xdr:from>
    <xdr:to>
      <xdr:col>7</xdr:col>
      <xdr:colOff>1021659</xdr:colOff>
      <xdr:row>7</xdr:row>
      <xdr:rowOff>215762</xdr:rowOff>
    </xdr:to>
    <xdr:pic>
      <xdr:nvPicPr>
        <xdr:cNvPr id="2" name="Graphic 1" descr="Star with solid fill">
          <a:extLst>
            <a:ext uri="{FF2B5EF4-FFF2-40B4-BE49-F238E27FC236}">
              <a16:creationId xmlns:a16="http://schemas.microsoft.com/office/drawing/2014/main" id="{E281E471-A733-4236-AAFE-AA07BBAF0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52332" y="1574110"/>
          <a:ext cx="165652" cy="175177"/>
        </a:xfrm>
        <a:prstGeom prst="rect">
          <a:avLst/>
        </a:prstGeom>
      </xdr:spPr>
    </xdr:pic>
    <xdr:clientData/>
  </xdr:twoCellAnchor>
  <xdr:twoCellAnchor editAs="oneCell">
    <xdr:from>
      <xdr:col>8</xdr:col>
      <xdr:colOff>823705</xdr:colOff>
      <xdr:row>7</xdr:row>
      <xdr:rowOff>40586</xdr:rowOff>
    </xdr:from>
    <xdr:to>
      <xdr:col>8</xdr:col>
      <xdr:colOff>989357</xdr:colOff>
      <xdr:row>7</xdr:row>
      <xdr:rowOff>215763</xdr:rowOff>
    </xdr:to>
    <xdr:pic>
      <xdr:nvPicPr>
        <xdr:cNvPr id="3" name="Graphic 2" descr="Star with solid fill">
          <a:extLst>
            <a:ext uri="{FF2B5EF4-FFF2-40B4-BE49-F238E27FC236}">
              <a16:creationId xmlns:a16="http://schemas.microsoft.com/office/drawing/2014/main" id="{E6E277F2-534B-4BC4-ACBE-6E77106D0900}"/>
            </a:ext>
            <a:ext uri="{147F2762-F138-4A5C-976F-8EAC2B608ADB}">
              <a16:predDERef xmlns:a16="http://schemas.microsoft.com/office/drawing/2014/main" pred="{E281E471-A733-4236-AAFE-AA07BBAF0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405980" y="1574111"/>
          <a:ext cx="165652" cy="175177"/>
        </a:xfrm>
        <a:prstGeom prst="rect">
          <a:avLst/>
        </a:prstGeom>
      </xdr:spPr>
    </xdr:pic>
    <xdr:clientData/>
  </xdr:twoCellAnchor>
  <xdr:twoCellAnchor editAs="oneCell">
    <xdr:from>
      <xdr:col>0</xdr:col>
      <xdr:colOff>280825</xdr:colOff>
      <xdr:row>0</xdr:row>
      <xdr:rowOff>0</xdr:rowOff>
    </xdr:from>
    <xdr:to>
      <xdr:col>1</xdr:col>
      <xdr:colOff>1942352</xdr:colOff>
      <xdr:row>4</xdr:row>
      <xdr:rowOff>107842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CD2277-FD42-491D-ACEA-E2401F5FA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825" y="0"/>
          <a:ext cx="1947900" cy="954509"/>
        </a:xfrm>
        <a:prstGeom prst="rect">
          <a:avLst/>
        </a:prstGeom>
      </xdr:spPr>
    </xdr:pic>
    <xdr:clientData/>
  </xdr:twoCellAnchor>
  <xdr:oneCellAnchor>
    <xdr:from>
      <xdr:col>1</xdr:col>
      <xdr:colOff>142875</xdr:colOff>
      <xdr:row>35</xdr:row>
      <xdr:rowOff>-1</xdr:rowOff>
    </xdr:from>
    <xdr:ext cx="3951839" cy="655949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877AA34-BF16-4DA6-908B-13EF1AD8B32D}"/>
            </a:ext>
          </a:extLst>
        </xdr:cNvPr>
        <xdr:cNvSpPr txBox="1"/>
      </xdr:nvSpPr>
      <xdr:spPr>
        <a:xfrm>
          <a:off x="425450" y="8851899"/>
          <a:ext cx="3951839" cy="655949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* </a:t>
          </a:r>
          <a:r>
            <a:rPr kumimoji="0" lang="en-US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KWS Cereals USA, LLC and its affiliates, distributors, agents and employees  are not authorized to make a claim represented in this worksheet or any related documents.    </a:t>
          </a:r>
          <a:endParaRPr kumimoji="0" lang="en-US" sz="11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535782</xdr:colOff>
      <xdr:row>35</xdr:row>
      <xdr:rowOff>0</xdr:rowOff>
    </xdr:from>
    <xdr:ext cx="3905250" cy="655949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F49888C-111A-49F3-B615-33CAD42BA23C}"/>
            </a:ext>
          </a:extLst>
        </xdr:cNvPr>
        <xdr:cNvSpPr txBox="1"/>
      </xdr:nvSpPr>
      <xdr:spPr>
        <a:xfrm>
          <a:off x="4650582" y="8851900"/>
          <a:ext cx="3905250" cy="655949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*  KWS Cereals Seeds and its affiliates, distributors, agents and employees disclaim any liability and responsibility in connection with these estimates and projections.</a:t>
          </a:r>
        </a:p>
      </xdr:txBody>
    </xdr:sp>
    <xdr:clientData/>
  </xdr:oneCellAnchor>
  <xdr:oneCellAnchor>
    <xdr:from>
      <xdr:col>7</xdr:col>
      <xdr:colOff>416718</xdr:colOff>
      <xdr:row>34</xdr:row>
      <xdr:rowOff>190500</xdr:rowOff>
    </xdr:from>
    <xdr:ext cx="3845719" cy="655949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1DB6C9D-0330-416E-9FDF-DBF99396FBA6}"/>
            </a:ext>
          </a:extLst>
        </xdr:cNvPr>
        <xdr:cNvSpPr txBox="1"/>
      </xdr:nvSpPr>
      <xdr:spPr>
        <a:xfrm>
          <a:off x="9128918" y="8813800"/>
          <a:ext cx="3845719" cy="655949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* This information represented in this worksheet is for estimation and possible projections based solely on assumptions made for illustration purposes.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KWS Theme">
  <a:themeElements>
    <a:clrScheme name="Custom 63">
      <a:dk1>
        <a:srgbClr val="000000"/>
      </a:dk1>
      <a:lt1>
        <a:srgbClr val="FFFFFF"/>
      </a:lt1>
      <a:dk2>
        <a:srgbClr val="FF6C00"/>
      </a:dk2>
      <a:lt2>
        <a:srgbClr val="B4AF9B"/>
      </a:lt2>
      <a:accent1>
        <a:srgbClr val="5F696E"/>
      </a:accent1>
      <a:accent2>
        <a:srgbClr val="78785F"/>
      </a:accent2>
      <a:accent3>
        <a:srgbClr val="233737"/>
      </a:accent3>
      <a:accent4>
        <a:srgbClr val="5F696E"/>
      </a:accent4>
      <a:accent5>
        <a:srgbClr val="257150"/>
      </a:accent5>
      <a:accent6>
        <a:srgbClr val="96A02C"/>
      </a:accent6>
      <a:hlink>
        <a:srgbClr val="000000"/>
      </a:hlink>
      <a:folHlink>
        <a:srgbClr val="000000"/>
      </a:folHlink>
    </a:clrScheme>
    <a:fontScheme name="KW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95000"/>
          </a:schemeClr>
        </a:solidFill>
        <a:ln>
          <a:noFill/>
        </a:ln>
      </a:spPr>
      <a:bodyPr rot="0" spcFirstLastPara="0" vertOverflow="overflow" horzOverflow="overflow" vert="horz" wrap="square" lIns="216000" tIns="144000" rIns="360000" bIns="180000" numCol="1" spcCol="0" rtlCol="0" fromWordArt="0" anchor="t" anchorCtr="0" forceAA="0" compatLnSpc="1">
        <a:prstTxWarp prst="textNoShape">
          <a:avLst/>
        </a:prstTxWarp>
        <a:noAutofit/>
      </a:bodyPr>
      <a:lstStyle>
        <a:defPPr marL="285750" indent="-285750" algn="l">
          <a:spcAft>
            <a:spcPts val="600"/>
          </a:spcAft>
          <a:buClr>
            <a:schemeClr val="tx2"/>
          </a:buClr>
          <a:buFont typeface="Wingdings" pitchFamily="2" charset="2"/>
          <a:buChar char="§"/>
          <a:defRPr dirty="0" err="1" smtClean="0">
            <a:solidFill>
              <a:schemeClr val="tx1"/>
            </a:solidFill>
            <a:cs typeface="Arial" panose="020B0604020202020204" pitchFamily="34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 cmpd="sng"/>
        <a:effectLst/>
      </a:spPr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 bwMode="auto">
        <a:solidFill>
          <a:schemeClr val="bg1">
            <a:lumMod val="95000"/>
          </a:schemeClr>
        </a:solidFill>
        <a:ln>
          <a:noFill/>
        </a:ln>
        <a:effectLst/>
      </a:spPr>
      <a:bodyPr wrap="square" lIns="216000" tIns="144000" rIns="360000" bIns="216000" rtlCol="0" anchor="t">
        <a:noAutofit/>
      </a:bodyPr>
      <a:lstStyle>
        <a:defPPr marL="285750" indent="-285750" algn="l">
          <a:spcAft>
            <a:spcPts val="600"/>
          </a:spcAft>
          <a:buClr>
            <a:schemeClr val="tx2"/>
          </a:buClr>
          <a:buFont typeface="Wingdings" pitchFamily="2" charset="2"/>
          <a:buChar char="§"/>
          <a:defRPr dirty="0" err="1" smtClean="0">
            <a:latin typeface="+mn-lt"/>
            <a:cs typeface="Arial" panose="020B0604020202020204" pitchFamily="34" charset="0"/>
          </a:defRPr>
        </a:defPPr>
      </a:lstStyle>
    </a:txDef>
  </a:objectDefaults>
  <a:extraClrSchemeLst/>
  <a:custClrLst>
    <a:custClr name="KWS Dunkelgrau">
      <a:srgbClr val="233737"/>
    </a:custClr>
    <a:custClr name="KWS Dunkelbraun">
      <a:srgbClr val="645041"/>
    </a:custClr>
    <a:custClr name="KWS Dunkelbeige">
      <a:srgbClr val="78785F"/>
    </a:custClr>
    <a:custClr name="KWS Dunkelgrün">
      <a:srgbClr val="004132"/>
    </a:custClr>
    <a:custClr name="KWS Dunkelblau">
      <a:srgbClr val="3A7391"/>
    </a:custClr>
    <a:custClr name="KWS Dunkelrot">
      <a:srgbClr val="BE5F46"/>
    </a:custClr>
    <a:custClr name="KWS Dunkelgelb">
      <a:srgbClr val="DCB900"/>
    </a:custClr>
    <a:custClr name="Signalrot">
      <a:srgbClr val="CC3333"/>
    </a:custClr>
    <a:custClr name="Blank">
      <a:srgbClr val="FFFFFF"/>
    </a:custClr>
    <a:custClr name="Blank">
      <a:srgbClr val="FFFFFF"/>
    </a:custClr>
    <a:custClr name="KWS Grau">
      <a:srgbClr val="5F696E"/>
    </a:custClr>
    <a:custClr name="KWS Braun">
      <a:srgbClr val="96825F"/>
    </a:custClr>
    <a:custClr name="KWS Beige">
      <a:srgbClr val="B4AF9B"/>
    </a:custClr>
    <a:custClr name="KWS Grün">
      <a:srgbClr val="257150"/>
    </a:custClr>
    <a:custClr name="KWS Blau">
      <a:srgbClr val="64AAB9"/>
    </a:custClr>
    <a:custClr name="KWS Rot">
      <a:srgbClr val="AA7373"/>
    </a:custClr>
    <a:custClr name="KWS Gelb">
      <a:srgbClr val="FAB900"/>
    </a:custClr>
    <a:custClr name="Blank">
      <a:srgbClr val="FFFFFF"/>
    </a:custClr>
    <a:custClr name="Blank">
      <a:srgbClr val="FFFFFF"/>
    </a:custClr>
    <a:custClr name="Blank">
      <a:srgbClr val="FFFFFF"/>
    </a:custClr>
    <a:custClr name="KWS Hellgrau">
      <a:srgbClr val="C8D0D6"/>
    </a:custClr>
    <a:custClr name="KWS Hellbraun">
      <a:srgbClr val="D7C8A6"/>
    </a:custClr>
    <a:custClr name="KWS Hellbeige">
      <a:srgbClr val="CCC8A8"/>
    </a:custClr>
    <a:custClr name="KWS Hellgrün">
      <a:srgbClr val="96A02D"/>
    </a:custClr>
    <a:custClr name="KWS Hellblau">
      <a:srgbClr val="B4CDD7"/>
    </a:custClr>
    <a:custClr name="KWS Hellrot">
      <a:srgbClr val="CDB4A6"/>
    </a:custClr>
    <a:custClr name="KWS Hellgelb">
      <a:srgbClr val="FADC64"/>
    </a:custClr>
    <a:custClr name="Blank">
      <a:srgbClr val="FFFFFF"/>
    </a:custClr>
    <a:custClr name="Blank">
      <a:srgbClr val="FFFFFF"/>
    </a:custClr>
    <a:custClr name="Blank">
      <a:srgbClr val="FFFFFF"/>
    </a:custClr>
  </a:custClrLst>
  <a:extLst>
    <a:ext uri="{05A4C25C-085E-4340-85A3-A5531E510DB2}">
      <thm15:themeFamily xmlns:thm15="http://schemas.microsoft.com/office/thememl/2012/main" name="KWS Theme" id="{F0910B46-90DD-4BB7-8388-780150D683F2}" vid="{AD0183D6-0BD7-4919-92C5-3A4BE4D0F02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C">
    <pageSetUpPr fitToPage="1"/>
  </sheetPr>
  <dimension ref="B2:P68"/>
  <sheetViews>
    <sheetView showGridLines="0" tabSelected="1" zoomScale="50" zoomScaleNormal="80" workbookViewId="0">
      <pane ySplit="11" topLeftCell="A13" activePane="bottomLeft" state="frozen"/>
      <selection pane="bottomLeft" activeCell="G17" sqref="G17"/>
    </sheetView>
  </sheetViews>
  <sheetFormatPr defaultRowHeight="12.5"/>
  <cols>
    <col min="1" max="1" width="4.1796875" customWidth="1"/>
    <col min="2" max="2" width="56.26953125" customWidth="1"/>
    <col min="3" max="3" width="11.54296875" customWidth="1"/>
    <col min="4" max="4" width="16.26953125" customWidth="1"/>
    <col min="5" max="5" width="19.81640625" customWidth="1"/>
    <col min="6" max="6" width="16.54296875" customWidth="1"/>
    <col min="7" max="7" width="16.1796875" customWidth="1"/>
    <col min="8" max="8" width="22" customWidth="1"/>
    <col min="9" max="9" width="25.26953125" customWidth="1"/>
  </cols>
  <sheetData>
    <row r="2" spans="2:16" ht="15.5">
      <c r="D2" s="90"/>
      <c r="E2" s="90"/>
      <c r="F2" s="90"/>
      <c r="H2" s="52" t="s">
        <v>0</v>
      </c>
    </row>
    <row r="3" spans="2:16" ht="25">
      <c r="D3" s="19" t="s">
        <v>1</v>
      </c>
      <c r="H3" s="53">
        <v>45827</v>
      </c>
    </row>
    <row r="6" spans="2:16" ht="23">
      <c r="B6" s="93" t="s">
        <v>2</v>
      </c>
      <c r="C6" s="63"/>
      <c r="D6" s="64" t="s">
        <v>3</v>
      </c>
      <c r="E6" s="64" t="s">
        <v>4</v>
      </c>
      <c r="F6" s="64" t="s">
        <v>5</v>
      </c>
      <c r="G6" s="64" t="s">
        <v>6</v>
      </c>
      <c r="H6" s="64" t="s">
        <v>7</v>
      </c>
      <c r="I6" s="64" t="s">
        <v>7</v>
      </c>
      <c r="J6" s="2"/>
    </row>
    <row r="7" spans="2:16" ht="23">
      <c r="B7" s="94"/>
      <c r="C7" s="65"/>
      <c r="D7" s="66" t="s">
        <v>8</v>
      </c>
      <c r="E7" s="66" t="s">
        <v>8</v>
      </c>
      <c r="F7" s="66" t="s">
        <v>8</v>
      </c>
      <c r="G7" s="66" t="s">
        <v>8</v>
      </c>
      <c r="H7" s="67" t="s">
        <v>9</v>
      </c>
      <c r="I7" s="67" t="s">
        <v>10</v>
      </c>
      <c r="J7" s="2"/>
    </row>
    <row r="8" spans="2:16" s="7" customFormat="1" ht="19" customHeight="1">
      <c r="B8" s="68" t="s">
        <v>11</v>
      </c>
      <c r="C8" s="68"/>
      <c r="D8" s="69"/>
      <c r="E8" s="70"/>
      <c r="F8" s="70"/>
      <c r="G8" s="71"/>
      <c r="H8" s="70"/>
      <c r="I8" s="69"/>
      <c r="J8" s="39"/>
    </row>
    <row r="9" spans="2:16" ht="23">
      <c r="B9" s="21" t="s">
        <v>12</v>
      </c>
      <c r="C9" s="21"/>
      <c r="D9" s="22">
        <v>18</v>
      </c>
      <c r="E9" s="23">
        <v>12</v>
      </c>
      <c r="F9" s="23">
        <v>14</v>
      </c>
      <c r="G9" s="22">
        <v>13</v>
      </c>
      <c r="H9" s="22">
        <v>14</v>
      </c>
      <c r="I9" s="22">
        <v>16</v>
      </c>
      <c r="J9" s="2"/>
      <c r="K9" s="15"/>
    </row>
    <row r="10" spans="2:16" ht="23">
      <c r="B10" s="21" t="s">
        <v>13</v>
      </c>
      <c r="C10" s="21"/>
      <c r="D10" s="24">
        <v>54</v>
      </c>
      <c r="E10" s="24">
        <v>50</v>
      </c>
      <c r="F10" s="24">
        <v>45</v>
      </c>
      <c r="G10" s="24">
        <v>50</v>
      </c>
      <c r="H10" s="24">
        <v>50</v>
      </c>
      <c r="I10" s="24">
        <v>45</v>
      </c>
      <c r="J10" s="2"/>
    </row>
    <row r="11" spans="2:16" s="2" customFormat="1" ht="23">
      <c r="B11" s="86" t="s">
        <v>14</v>
      </c>
      <c r="C11" s="86"/>
      <c r="D11" s="87">
        <f>(D9*D10)</f>
        <v>972</v>
      </c>
      <c r="E11" s="87">
        <f t="shared" ref="E11:I11" si="0">(E9*E10)</f>
        <v>600</v>
      </c>
      <c r="F11" s="87">
        <f t="shared" si="0"/>
        <v>630</v>
      </c>
      <c r="G11" s="87">
        <f t="shared" si="0"/>
        <v>650</v>
      </c>
      <c r="H11" s="87">
        <f t="shared" si="0"/>
        <v>700</v>
      </c>
      <c r="I11" s="87">
        <f t="shared" si="0"/>
        <v>720</v>
      </c>
      <c r="K11"/>
      <c r="L11"/>
      <c r="M11"/>
      <c r="N11"/>
    </row>
    <row r="12" spans="2:16" s="2" customFormat="1" ht="12.75" customHeight="1">
      <c r="B12" s="8"/>
      <c r="C12" s="8"/>
      <c r="D12" s="36"/>
      <c r="E12" s="36"/>
      <c r="F12" s="36"/>
      <c r="G12" s="36"/>
      <c r="H12" s="36"/>
      <c r="I12" s="36"/>
      <c r="K12"/>
      <c r="L12"/>
      <c r="M12"/>
      <c r="N12"/>
      <c r="O12"/>
      <c r="P12"/>
    </row>
    <row r="13" spans="2:16" ht="25.5" customHeight="1">
      <c r="B13" s="25" t="s">
        <v>15</v>
      </c>
      <c r="C13" s="26"/>
      <c r="D13" s="26"/>
      <c r="E13" s="26"/>
      <c r="F13" s="26"/>
      <c r="G13" s="26"/>
      <c r="H13" s="26"/>
      <c r="I13" s="26"/>
      <c r="J13" s="2"/>
    </row>
    <row r="14" spans="2:16" s="4" customFormat="1" ht="18" customHeight="1">
      <c r="B14" s="27" t="s">
        <v>16</v>
      </c>
      <c r="C14" s="27" t="s">
        <v>17</v>
      </c>
      <c r="D14" s="30">
        <v>115</v>
      </c>
      <c r="E14" s="30">
        <v>65</v>
      </c>
      <c r="F14" s="30">
        <v>60</v>
      </c>
      <c r="G14" s="30">
        <v>60</v>
      </c>
      <c r="H14" s="30">
        <v>65</v>
      </c>
      <c r="I14" s="30">
        <v>65</v>
      </c>
      <c r="J14" s="57" t="s">
        <v>18</v>
      </c>
    </row>
    <row r="15" spans="2:16" s="4" customFormat="1" ht="18" customHeight="1">
      <c r="B15" s="28" t="s">
        <v>19</v>
      </c>
      <c r="C15" s="27" t="s">
        <v>17</v>
      </c>
      <c r="D15" s="29">
        <v>300</v>
      </c>
      <c r="E15" s="29">
        <v>120</v>
      </c>
      <c r="F15" s="29">
        <v>130</v>
      </c>
      <c r="G15" s="29">
        <v>125</v>
      </c>
      <c r="H15" s="29">
        <v>120</v>
      </c>
      <c r="I15" s="29">
        <v>125</v>
      </c>
      <c r="J15" s="57" t="s">
        <v>20</v>
      </c>
    </row>
    <row r="16" spans="2:16" s="4" customFormat="1" ht="18" customHeight="1">
      <c r="B16" s="28" t="s">
        <v>21</v>
      </c>
      <c r="C16" s="27" t="s">
        <v>17</v>
      </c>
      <c r="D16" s="29">
        <v>50</v>
      </c>
      <c r="E16" s="29">
        <v>30</v>
      </c>
      <c r="F16" s="29">
        <v>30</v>
      </c>
      <c r="G16" s="29">
        <v>30</v>
      </c>
      <c r="H16" s="29">
        <v>0</v>
      </c>
      <c r="I16" s="29">
        <v>0</v>
      </c>
      <c r="J16" s="57" t="s">
        <v>22</v>
      </c>
    </row>
    <row r="17" spans="2:16" s="4" customFormat="1" ht="18" customHeight="1">
      <c r="B17" s="28" t="s">
        <v>23</v>
      </c>
      <c r="C17" s="27" t="s">
        <v>17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0"/>
    </row>
    <row r="18" spans="2:16" s="4" customFormat="1" ht="18" customHeight="1">
      <c r="B18" s="28" t="s">
        <v>24</v>
      </c>
      <c r="C18" s="27" t="s">
        <v>17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0"/>
    </row>
    <row r="19" spans="2:16" s="1" customFormat="1" ht="24" customHeight="1">
      <c r="B19" s="72" t="s">
        <v>25</v>
      </c>
      <c r="C19" s="72"/>
      <c r="D19" s="76">
        <f>SUM(D14:D18)</f>
        <v>465</v>
      </c>
      <c r="E19" s="76">
        <f t="shared" ref="E19:I19" si="1">SUM(E14:E18)</f>
        <v>215</v>
      </c>
      <c r="F19" s="76">
        <f t="shared" si="1"/>
        <v>220</v>
      </c>
      <c r="G19" s="76">
        <f t="shared" si="1"/>
        <v>215</v>
      </c>
      <c r="H19" s="76">
        <f t="shared" si="1"/>
        <v>185</v>
      </c>
      <c r="I19" s="76">
        <f t="shared" si="1"/>
        <v>190</v>
      </c>
      <c r="J19" s="2"/>
      <c r="M19"/>
      <c r="N19"/>
      <c r="O19" s="3"/>
      <c r="P19"/>
    </row>
    <row r="20" spans="2:16" ht="13.5" customHeight="1">
      <c r="B20" s="37"/>
      <c r="C20" s="37"/>
      <c r="D20" s="38"/>
      <c r="E20" s="38"/>
      <c r="F20" s="38"/>
      <c r="G20" s="38"/>
      <c r="H20" s="38"/>
      <c r="I20" s="38"/>
      <c r="J20" s="2"/>
      <c r="P20" s="3"/>
    </row>
    <row r="21" spans="2:16" s="3" customFormat="1" ht="24" customHeight="1">
      <c r="B21" s="25" t="s">
        <v>26</v>
      </c>
      <c r="C21" s="26"/>
      <c r="D21" s="26"/>
      <c r="E21" s="26"/>
      <c r="F21" s="26"/>
      <c r="G21" s="26"/>
      <c r="H21" s="26"/>
      <c r="I21" s="26"/>
      <c r="J21" s="2"/>
      <c r="K21"/>
      <c r="L21"/>
      <c r="M21"/>
      <c r="N21"/>
      <c r="O21"/>
      <c r="P21"/>
    </row>
    <row r="22" spans="2:16" ht="18" customHeight="1">
      <c r="B22" s="31" t="s">
        <v>27</v>
      </c>
      <c r="C22" s="31" t="s">
        <v>17</v>
      </c>
      <c r="D22" s="32">
        <v>45</v>
      </c>
      <c r="E22" s="32">
        <v>40</v>
      </c>
      <c r="F22" s="32">
        <v>40</v>
      </c>
      <c r="G22" s="32">
        <v>40</v>
      </c>
      <c r="H22" s="32">
        <v>42</v>
      </c>
      <c r="I22" s="32">
        <v>44</v>
      </c>
      <c r="J22" s="2"/>
    </row>
    <row r="23" spans="2:16" ht="22.5">
      <c r="B23" s="33" t="s">
        <v>28</v>
      </c>
      <c r="C23" s="31" t="s">
        <v>17</v>
      </c>
      <c r="D23" s="34">
        <v>85</v>
      </c>
      <c r="E23" s="35">
        <v>75</v>
      </c>
      <c r="F23" s="35">
        <v>75</v>
      </c>
      <c r="G23" s="34">
        <v>75</v>
      </c>
      <c r="H23" s="34">
        <v>75</v>
      </c>
      <c r="I23" s="34">
        <v>75</v>
      </c>
      <c r="J23" s="2"/>
    </row>
    <row r="24" spans="2:16" ht="22.5">
      <c r="B24" s="33" t="s">
        <v>29</v>
      </c>
      <c r="C24" s="31" t="s">
        <v>17</v>
      </c>
      <c r="D24" s="34">
        <v>215</v>
      </c>
      <c r="E24" s="35">
        <v>215</v>
      </c>
      <c r="F24" s="35">
        <v>215</v>
      </c>
      <c r="G24" s="34">
        <v>215</v>
      </c>
      <c r="H24" s="34">
        <v>215</v>
      </c>
      <c r="I24" s="34">
        <v>215</v>
      </c>
      <c r="J24" s="2"/>
    </row>
    <row r="25" spans="2:16" s="4" customFormat="1" ht="24" customHeight="1">
      <c r="B25" s="72" t="s">
        <v>30</v>
      </c>
      <c r="C25" s="73"/>
      <c r="D25" s="85">
        <f>SUM(D22:D24)</f>
        <v>345</v>
      </c>
      <c r="E25" s="85">
        <f t="shared" ref="E25:I25" si="2">SUM(E22:E24)</f>
        <v>330</v>
      </c>
      <c r="F25" s="85">
        <f t="shared" si="2"/>
        <v>330</v>
      </c>
      <c r="G25" s="85">
        <f t="shared" si="2"/>
        <v>330</v>
      </c>
      <c r="H25" s="85">
        <f t="shared" si="2"/>
        <v>332</v>
      </c>
      <c r="I25" s="85">
        <f t="shared" si="2"/>
        <v>334</v>
      </c>
      <c r="J25" s="20"/>
    </row>
    <row r="26" spans="2:16" s="2" customFormat="1" ht="12.75" customHeight="1">
      <c r="B26" s="8"/>
      <c r="C26" s="8"/>
      <c r="D26" s="36"/>
      <c r="E26" s="36"/>
      <c r="F26" s="36"/>
      <c r="G26" s="36"/>
      <c r="H26" s="36"/>
      <c r="I26" s="36"/>
      <c r="K26"/>
      <c r="L26"/>
      <c r="M26"/>
      <c r="N26"/>
      <c r="O26"/>
      <c r="P26"/>
    </row>
    <row r="27" spans="2:16" s="4" customFormat="1" ht="30" customHeight="1">
      <c r="B27" s="72" t="s">
        <v>31</v>
      </c>
      <c r="C27" s="73"/>
      <c r="D27" s="74">
        <f t="shared" ref="D27:I27" si="3">D19+D25</f>
        <v>810</v>
      </c>
      <c r="E27" s="74">
        <f t="shared" si="3"/>
        <v>545</v>
      </c>
      <c r="F27" s="74">
        <f t="shared" si="3"/>
        <v>550</v>
      </c>
      <c r="G27" s="74">
        <f t="shared" si="3"/>
        <v>545</v>
      </c>
      <c r="H27" s="74">
        <f t="shared" si="3"/>
        <v>517</v>
      </c>
      <c r="I27" s="75">
        <f t="shared" si="3"/>
        <v>524</v>
      </c>
      <c r="J27" s="20"/>
    </row>
    <row r="28" spans="2:16" s="4" customFormat="1" ht="13.5" customHeight="1">
      <c r="B28" s="20"/>
      <c r="C28" s="20"/>
      <c r="D28" s="20"/>
      <c r="E28" s="20"/>
      <c r="F28" s="20"/>
      <c r="G28" s="20"/>
      <c r="H28" s="20"/>
      <c r="I28" s="20"/>
      <c r="J28" s="2"/>
      <c r="K28"/>
      <c r="L28"/>
      <c r="M28"/>
      <c r="N28"/>
      <c r="O28"/>
      <c r="P28"/>
    </row>
    <row r="29" spans="2:16" ht="38.25" customHeight="1">
      <c r="B29" s="88" t="s">
        <v>32</v>
      </c>
      <c r="C29" s="88"/>
      <c r="D29" s="89">
        <f t="shared" ref="D29:I29" si="4">D11-D27</f>
        <v>162</v>
      </c>
      <c r="E29" s="89">
        <f t="shared" si="4"/>
        <v>55</v>
      </c>
      <c r="F29" s="89">
        <f t="shared" si="4"/>
        <v>80</v>
      </c>
      <c r="G29" s="89">
        <f t="shared" si="4"/>
        <v>105</v>
      </c>
      <c r="H29" s="89">
        <f t="shared" si="4"/>
        <v>183</v>
      </c>
      <c r="I29" s="89">
        <f t="shared" si="4"/>
        <v>196</v>
      </c>
      <c r="J29" s="2"/>
    </row>
    <row r="30" spans="2:16" ht="24" customHeight="1">
      <c r="B30" s="16" t="s">
        <v>33</v>
      </c>
      <c r="C30" s="16"/>
      <c r="D30" s="17">
        <f t="shared" ref="D30:I30" si="5">D27/(D11/D10)</f>
        <v>45</v>
      </c>
      <c r="E30" s="17">
        <f t="shared" si="5"/>
        <v>45.416666666666664</v>
      </c>
      <c r="F30" s="17">
        <f t="shared" si="5"/>
        <v>39.285714285714285</v>
      </c>
      <c r="G30" s="17">
        <f t="shared" si="5"/>
        <v>41.92307692307692</v>
      </c>
      <c r="H30" s="17">
        <f t="shared" si="5"/>
        <v>36.928571428571431</v>
      </c>
      <c r="I30" s="17">
        <f t="shared" si="5"/>
        <v>32.75</v>
      </c>
      <c r="J30" s="2"/>
    </row>
    <row r="31" spans="2:16" ht="24" customHeight="1">
      <c r="B31" s="16" t="s">
        <v>34</v>
      </c>
      <c r="C31" s="16"/>
      <c r="D31" s="18">
        <f t="shared" ref="D31:I31" si="6">ROUND(D27/(D11/D9),0)</f>
        <v>15</v>
      </c>
      <c r="E31" s="18">
        <f t="shared" si="6"/>
        <v>11</v>
      </c>
      <c r="F31" s="18">
        <f t="shared" si="6"/>
        <v>12</v>
      </c>
      <c r="G31" s="18">
        <f t="shared" si="6"/>
        <v>11</v>
      </c>
      <c r="H31" s="18">
        <f t="shared" si="6"/>
        <v>10</v>
      </c>
      <c r="I31" s="18">
        <f t="shared" si="6"/>
        <v>12</v>
      </c>
      <c r="J31" s="2"/>
    </row>
    <row r="33" spans="2:16" ht="20">
      <c r="B33" s="91" t="s">
        <v>35</v>
      </c>
      <c r="C33" s="91"/>
      <c r="D33" s="91"/>
      <c r="E33" s="91"/>
      <c r="F33" s="91"/>
      <c r="G33" s="91"/>
      <c r="H33" s="91"/>
      <c r="I33" s="91"/>
    </row>
    <row r="34" spans="2:16" ht="20">
      <c r="B34" s="92" t="s">
        <v>36</v>
      </c>
      <c r="C34" s="92"/>
      <c r="D34" s="92"/>
      <c r="E34" s="92"/>
      <c r="F34" s="92"/>
      <c r="G34" s="92"/>
      <c r="H34" s="92"/>
      <c r="I34" s="92"/>
    </row>
    <row r="35" spans="2:16" ht="17.5">
      <c r="B35" s="13"/>
      <c r="C35" s="13"/>
    </row>
    <row r="38" spans="2:16" ht="18">
      <c r="B38" s="14"/>
      <c r="C38" s="14"/>
      <c r="D38" s="14"/>
      <c r="E38" s="14"/>
      <c r="F38" s="14"/>
      <c r="G38" s="14"/>
      <c r="H38" s="14"/>
      <c r="I38" s="14"/>
    </row>
    <row r="39" spans="2:16" ht="18">
      <c r="B39" s="14"/>
      <c r="C39" s="14"/>
      <c r="D39" s="14"/>
      <c r="E39" s="14"/>
      <c r="F39" s="14"/>
      <c r="G39" s="14"/>
      <c r="H39" s="14"/>
      <c r="I39" s="14"/>
    </row>
    <row r="40" spans="2:16" s="11" customFormat="1" ht="17.5">
      <c r="D40" s="12"/>
      <c r="E40" s="6"/>
      <c r="F40" s="6"/>
      <c r="G40" s="6"/>
      <c r="H40" s="6"/>
      <c r="I40" s="6"/>
      <c r="J40"/>
      <c r="K40"/>
      <c r="L40"/>
      <c r="M40"/>
      <c r="N40"/>
      <c r="O40"/>
      <c r="P40"/>
    </row>
    <row r="41" spans="2:16" s="11" customFormat="1" ht="17.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2:16" s="11" customFormat="1" ht="17.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2:16" s="11" customFormat="1" ht="17.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2:16" s="11" customFormat="1" ht="17.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2:16" s="11" customFormat="1" ht="17.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2:16" s="11" customFormat="1" ht="17.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2:16" s="11" customFormat="1" ht="17.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2:16" s="11" customFormat="1" ht="17.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2:16" s="11" customFormat="1" ht="17.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2:16" s="11" customFormat="1" ht="17.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2:16" s="11" customFormat="1" ht="17.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2:16" s="11" customFormat="1" ht="17.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2:16" s="11" customFormat="1" ht="17.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2:16" s="11" customFormat="1" ht="17.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2:16" s="11" customFormat="1" ht="17.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2:16" s="11" customFormat="1" ht="17.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2:16" s="11" customFormat="1" ht="17.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2:16" s="11" customFormat="1" ht="17.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2:16" s="11" customFormat="1" ht="17.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2:16" s="11" customFormat="1" ht="17.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2:16" s="11" customFormat="1" ht="17.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2:16" s="11" customFormat="1" ht="17.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2:16" s="11" customFormat="1" ht="17.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2:16" s="11" customFormat="1" ht="17.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2:16" s="11" customFormat="1" ht="17.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2:16" s="11" customFormat="1" ht="17.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2:16" s="11" customFormat="1" ht="17.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2:16" s="11" customFormat="1" ht="17.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</sheetData>
  <sheetProtection algorithmName="SHA-512" hashValue="3DU6NnvcvaNnlP9J73v7K/lXJYin3qDsYtdB+8j6DQw+aMm7R+2qMXPzS7cbi4TUsc+Q09CDXXMwg/38egiNiQ==" saltValue="I1LlDnj1HowMMfAfXt0dLQ==" spinCount="100000" sheet="1" objects="1" scenarios="1"/>
  <protectedRanges>
    <protectedRange sqref="D9:I10" name="Range1"/>
    <protectedRange sqref="D14:I18" name="Range2"/>
    <protectedRange sqref="D22:I24" name="Range3"/>
  </protectedRanges>
  <mergeCells count="4">
    <mergeCell ref="D2:F2"/>
    <mergeCell ref="B33:I33"/>
    <mergeCell ref="B34:I34"/>
    <mergeCell ref="B6:B7"/>
  </mergeCells>
  <printOptions horizontalCentered="1"/>
  <pageMargins left="0.2" right="0" top="0.5" bottom="0" header="0.3" footer="0"/>
  <pageSetup scale="52" fitToWidth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9C4A3-6BDD-4717-9612-25901499F99F}">
  <dimension ref="A1:AB104"/>
  <sheetViews>
    <sheetView topLeftCell="A3" zoomScale="50" workbookViewId="0">
      <selection activeCell="G17" sqref="G17"/>
    </sheetView>
  </sheetViews>
  <sheetFormatPr defaultRowHeight="12.5"/>
  <cols>
    <col min="1" max="1" width="4.1796875" style="40" customWidth="1"/>
    <col min="2" max="2" width="58.7265625" customWidth="1"/>
    <col min="3" max="3" width="11.54296875" customWidth="1"/>
    <col min="4" max="4" width="16.26953125" customWidth="1"/>
    <col min="5" max="5" width="19.81640625" customWidth="1"/>
    <col min="6" max="6" width="16.54296875" customWidth="1"/>
    <col min="7" max="7" width="16.1796875" customWidth="1"/>
    <col min="8" max="8" width="23" customWidth="1"/>
    <col min="9" max="9" width="25.26953125" customWidth="1"/>
  </cols>
  <sheetData>
    <row r="1" spans="1:28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28" ht="15.5">
      <c r="B2" s="40"/>
      <c r="C2" s="40"/>
      <c r="D2" s="95"/>
      <c r="E2" s="95"/>
      <c r="F2" s="95"/>
      <c r="G2" s="40"/>
      <c r="H2" s="54" t="s">
        <v>0</v>
      </c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8" ht="25">
      <c r="B3" s="40"/>
      <c r="C3" s="40"/>
      <c r="D3" s="41" t="s">
        <v>1</v>
      </c>
      <c r="E3" s="40"/>
      <c r="F3" s="40"/>
      <c r="G3" s="40"/>
      <c r="H3" s="55">
        <v>45827</v>
      </c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8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6" spans="1:28" ht="23">
      <c r="B6" s="93" t="s">
        <v>2</v>
      </c>
      <c r="C6" s="63"/>
      <c r="D6" s="64" t="s">
        <v>3</v>
      </c>
      <c r="E6" s="64" t="s">
        <v>4</v>
      </c>
      <c r="F6" s="64" t="s">
        <v>5</v>
      </c>
      <c r="G6" s="64" t="s">
        <v>6</v>
      </c>
      <c r="H6" s="64" t="s">
        <v>7</v>
      </c>
      <c r="I6" s="64" t="s">
        <v>7</v>
      </c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ht="23">
      <c r="B7" s="94"/>
      <c r="C7" s="65"/>
      <c r="D7" s="66" t="s">
        <v>8</v>
      </c>
      <c r="E7" s="66" t="s">
        <v>8</v>
      </c>
      <c r="F7" s="66" t="s">
        <v>8</v>
      </c>
      <c r="G7" s="66" t="s">
        <v>8</v>
      </c>
      <c r="H7" s="67" t="s">
        <v>9</v>
      </c>
      <c r="I7" s="67" t="s">
        <v>10</v>
      </c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28" ht="23">
      <c r="A8" s="43"/>
      <c r="B8" s="68" t="s">
        <v>11</v>
      </c>
      <c r="C8" s="68"/>
      <c r="D8" s="69"/>
      <c r="E8" s="70"/>
      <c r="F8" s="70"/>
      <c r="G8" s="71"/>
      <c r="H8" s="70"/>
      <c r="I8" s="69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</row>
    <row r="9" spans="1:28" ht="23">
      <c r="B9" s="21" t="s">
        <v>12</v>
      </c>
      <c r="C9" s="21"/>
      <c r="D9" s="22">
        <v>22</v>
      </c>
      <c r="E9" s="23">
        <v>15</v>
      </c>
      <c r="F9" s="23">
        <v>17</v>
      </c>
      <c r="G9" s="22">
        <v>14</v>
      </c>
      <c r="H9" s="22">
        <v>16</v>
      </c>
      <c r="I9" s="22">
        <v>18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</row>
    <row r="10" spans="1:28" ht="23">
      <c r="B10" s="21" t="s">
        <v>13</v>
      </c>
      <c r="C10" s="21"/>
      <c r="D10" s="24">
        <v>54</v>
      </c>
      <c r="E10" s="24">
        <v>50</v>
      </c>
      <c r="F10" s="24">
        <v>45</v>
      </c>
      <c r="G10" s="24">
        <v>50</v>
      </c>
      <c r="H10" s="24">
        <v>50</v>
      </c>
      <c r="I10" s="24">
        <v>45</v>
      </c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</row>
    <row r="11" spans="1:28" ht="23">
      <c r="A11" s="42"/>
      <c r="B11" s="59" t="s">
        <v>14</v>
      </c>
      <c r="C11" s="59"/>
      <c r="D11" s="60">
        <f>(D9*D10)</f>
        <v>1188</v>
      </c>
      <c r="E11" s="60">
        <f t="shared" ref="E11:I11" si="0">(E9*E10)</f>
        <v>750</v>
      </c>
      <c r="F11" s="60">
        <f t="shared" si="0"/>
        <v>765</v>
      </c>
      <c r="G11" s="60">
        <f t="shared" si="0"/>
        <v>700</v>
      </c>
      <c r="H11" s="60">
        <f t="shared" si="0"/>
        <v>800</v>
      </c>
      <c r="I11" s="60">
        <f t="shared" si="0"/>
        <v>810</v>
      </c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</row>
    <row r="12" spans="1:28" ht="23">
      <c r="A12" s="42"/>
      <c r="B12" s="8"/>
      <c r="C12" s="8"/>
      <c r="D12" s="36"/>
      <c r="E12" s="36"/>
      <c r="F12" s="36"/>
      <c r="G12" s="36"/>
      <c r="H12" s="36"/>
      <c r="I12" s="36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</row>
    <row r="13" spans="1:28" ht="23">
      <c r="B13" s="25" t="s">
        <v>15</v>
      </c>
      <c r="C13" s="26"/>
      <c r="D13" s="26"/>
      <c r="E13" s="26"/>
      <c r="F13" s="26"/>
      <c r="G13" s="26"/>
      <c r="H13" s="26"/>
      <c r="I13" s="26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</row>
    <row r="14" spans="1:28" ht="22.5">
      <c r="A14" s="44"/>
      <c r="B14" s="27" t="s">
        <v>16</v>
      </c>
      <c r="C14" s="27" t="s">
        <v>17</v>
      </c>
      <c r="D14" s="30">
        <v>115</v>
      </c>
      <c r="E14" s="30">
        <v>65</v>
      </c>
      <c r="F14" s="30">
        <v>60</v>
      </c>
      <c r="G14" s="30">
        <v>60</v>
      </c>
      <c r="H14" s="30">
        <v>65</v>
      </c>
      <c r="I14" s="30">
        <v>65</v>
      </c>
      <c r="J14" s="56" t="s">
        <v>18</v>
      </c>
      <c r="K14" s="42"/>
      <c r="L14" s="42"/>
      <c r="M14" s="42"/>
      <c r="N14" s="42"/>
      <c r="O14" s="42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</row>
    <row r="15" spans="1:28" ht="22.5">
      <c r="A15" s="44"/>
      <c r="B15" s="28" t="s">
        <v>19</v>
      </c>
      <c r="C15" s="27" t="s">
        <v>17</v>
      </c>
      <c r="D15" s="29">
        <v>300</v>
      </c>
      <c r="E15" s="29">
        <v>125</v>
      </c>
      <c r="F15" s="29">
        <v>130</v>
      </c>
      <c r="G15" s="29">
        <v>125</v>
      </c>
      <c r="H15" s="29">
        <v>120</v>
      </c>
      <c r="I15" s="29">
        <v>125</v>
      </c>
      <c r="J15" s="56" t="s">
        <v>20</v>
      </c>
      <c r="K15" s="42"/>
      <c r="L15" s="42"/>
      <c r="M15" s="42"/>
      <c r="N15" s="42"/>
      <c r="O15" s="42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</row>
    <row r="16" spans="1:28" ht="22.5">
      <c r="A16" s="44"/>
      <c r="B16" s="28" t="s">
        <v>21</v>
      </c>
      <c r="C16" s="27" t="s">
        <v>17</v>
      </c>
      <c r="D16" s="29">
        <v>100</v>
      </c>
      <c r="E16" s="29">
        <v>50</v>
      </c>
      <c r="F16" s="29">
        <v>50</v>
      </c>
      <c r="G16" s="29">
        <v>50</v>
      </c>
      <c r="H16" s="29">
        <v>0</v>
      </c>
      <c r="I16" s="29">
        <v>0</v>
      </c>
      <c r="J16" s="56" t="s">
        <v>22</v>
      </c>
      <c r="K16" s="42"/>
      <c r="L16" s="42"/>
      <c r="M16" s="42"/>
      <c r="N16" s="42"/>
      <c r="O16" s="42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</row>
    <row r="17" spans="1:28" ht="22.5">
      <c r="A17" s="44"/>
      <c r="B17" s="28" t="s">
        <v>23</v>
      </c>
      <c r="C17" s="27" t="s">
        <v>17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</row>
    <row r="18" spans="1:28" ht="22.5">
      <c r="A18" s="44"/>
      <c r="B18" s="28" t="s">
        <v>24</v>
      </c>
      <c r="C18" s="27" t="s">
        <v>17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</row>
    <row r="19" spans="1:28" ht="25">
      <c r="A19" s="45"/>
      <c r="B19" s="72" t="s">
        <v>25</v>
      </c>
      <c r="C19" s="72"/>
      <c r="D19" s="76">
        <f>SUM(D14:D18)</f>
        <v>515</v>
      </c>
      <c r="E19" s="76">
        <f>SUM(E14:E18)</f>
        <v>240</v>
      </c>
      <c r="F19" s="76">
        <f t="shared" ref="F19:I19" si="1">SUM(F14:F18)</f>
        <v>240</v>
      </c>
      <c r="G19" s="76">
        <f t="shared" si="1"/>
        <v>235</v>
      </c>
      <c r="H19" s="76">
        <f t="shared" si="1"/>
        <v>185</v>
      </c>
      <c r="I19" s="76">
        <f t="shared" si="1"/>
        <v>190</v>
      </c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</row>
    <row r="20" spans="1:28" ht="22.5">
      <c r="B20" s="37"/>
      <c r="C20" s="37"/>
      <c r="D20" s="38"/>
      <c r="E20" s="38"/>
      <c r="F20" s="38"/>
      <c r="G20" s="38"/>
      <c r="H20" s="38"/>
      <c r="I20" s="38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</row>
    <row r="21" spans="1:28" ht="25">
      <c r="A21" s="46"/>
      <c r="B21" s="25" t="s">
        <v>26</v>
      </c>
      <c r="C21" s="26"/>
      <c r="D21" s="26"/>
      <c r="E21" s="26"/>
      <c r="F21" s="26"/>
      <c r="G21" s="26"/>
      <c r="H21" s="26"/>
      <c r="I21" s="26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</row>
    <row r="22" spans="1:28" ht="22.5">
      <c r="B22" s="31" t="s">
        <v>27</v>
      </c>
      <c r="C22" s="31" t="s">
        <v>17</v>
      </c>
      <c r="D22" s="32">
        <v>42</v>
      </c>
      <c r="E22" s="32">
        <v>36</v>
      </c>
      <c r="F22" s="32">
        <v>36</v>
      </c>
      <c r="G22" s="32">
        <v>36</v>
      </c>
      <c r="H22" s="32">
        <v>38</v>
      </c>
      <c r="I22" s="32">
        <v>40</v>
      </c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</row>
    <row r="23" spans="1:28" ht="22.5">
      <c r="B23" s="33" t="s">
        <v>28</v>
      </c>
      <c r="C23" s="31" t="s">
        <v>17</v>
      </c>
      <c r="D23" s="34">
        <v>80</v>
      </c>
      <c r="E23" s="35">
        <v>75</v>
      </c>
      <c r="F23" s="35">
        <v>75</v>
      </c>
      <c r="G23" s="34">
        <v>75</v>
      </c>
      <c r="H23" s="34">
        <v>75</v>
      </c>
      <c r="I23" s="34">
        <v>75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</row>
    <row r="24" spans="1:28" ht="22.5">
      <c r="B24" s="33" t="s">
        <v>29</v>
      </c>
      <c r="C24" s="31" t="s">
        <v>17</v>
      </c>
      <c r="D24" s="34">
        <v>240</v>
      </c>
      <c r="E24" s="35">
        <v>200</v>
      </c>
      <c r="F24" s="35">
        <v>200</v>
      </c>
      <c r="G24" s="34">
        <v>200</v>
      </c>
      <c r="H24" s="34">
        <v>195</v>
      </c>
      <c r="I24" s="34">
        <v>195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</row>
    <row r="25" spans="1:28" ht="23">
      <c r="A25" s="44"/>
      <c r="B25" s="72" t="s">
        <v>30</v>
      </c>
      <c r="C25" s="73"/>
      <c r="D25" s="74">
        <f>SUM(D22:D24)</f>
        <v>362</v>
      </c>
      <c r="E25" s="74">
        <f t="shared" ref="E25:I25" si="2">SUM(E22:E24)</f>
        <v>311</v>
      </c>
      <c r="F25" s="74">
        <f t="shared" si="2"/>
        <v>311</v>
      </c>
      <c r="G25" s="74">
        <f t="shared" si="2"/>
        <v>311</v>
      </c>
      <c r="H25" s="74">
        <f t="shared" si="2"/>
        <v>308</v>
      </c>
      <c r="I25" s="74">
        <f t="shared" si="2"/>
        <v>310</v>
      </c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</row>
    <row r="26" spans="1:28" ht="23">
      <c r="A26" s="42"/>
      <c r="B26" s="8"/>
      <c r="C26" s="8"/>
      <c r="D26" s="36"/>
      <c r="E26" s="36"/>
      <c r="F26" s="36"/>
      <c r="G26" s="36"/>
      <c r="H26" s="36"/>
      <c r="I26" s="36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</row>
    <row r="27" spans="1:28" ht="23">
      <c r="A27" s="44"/>
      <c r="B27" s="72" t="s">
        <v>31</v>
      </c>
      <c r="C27" s="73"/>
      <c r="D27" s="74">
        <f t="shared" ref="D27:I27" si="3">D19+D25</f>
        <v>877</v>
      </c>
      <c r="E27" s="74">
        <f t="shared" si="3"/>
        <v>551</v>
      </c>
      <c r="F27" s="74">
        <f t="shared" si="3"/>
        <v>551</v>
      </c>
      <c r="G27" s="74">
        <f t="shared" si="3"/>
        <v>546</v>
      </c>
      <c r="H27" s="74">
        <f t="shared" si="3"/>
        <v>493</v>
      </c>
      <c r="I27" s="75">
        <f t="shared" si="3"/>
        <v>500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</row>
    <row r="28" spans="1:28" ht="22.5">
      <c r="A28" s="44"/>
      <c r="B28" s="20"/>
      <c r="C28" s="20"/>
      <c r="D28" s="20"/>
      <c r="E28" s="20"/>
      <c r="F28" s="20"/>
      <c r="G28" s="20"/>
      <c r="H28" s="20"/>
      <c r="I28" s="2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</row>
    <row r="29" spans="1:28" ht="23">
      <c r="B29" s="61" t="s">
        <v>32</v>
      </c>
      <c r="C29" s="61"/>
      <c r="D29" s="62">
        <f t="shared" ref="D29:I29" si="4">D11-D27</f>
        <v>311</v>
      </c>
      <c r="E29" s="62">
        <f t="shared" si="4"/>
        <v>199</v>
      </c>
      <c r="F29" s="62">
        <f t="shared" si="4"/>
        <v>214</v>
      </c>
      <c r="G29" s="62">
        <f t="shared" si="4"/>
        <v>154</v>
      </c>
      <c r="H29" s="62">
        <f t="shared" si="4"/>
        <v>307</v>
      </c>
      <c r="I29" s="62">
        <f t="shared" si="4"/>
        <v>310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</row>
    <row r="30" spans="1:28" ht="23">
      <c r="B30" s="16" t="s">
        <v>33</v>
      </c>
      <c r="C30" s="16"/>
      <c r="D30" s="17">
        <f t="shared" ref="D30:I30" si="5">D27/(D11/D10)</f>
        <v>39.863636363636367</v>
      </c>
      <c r="E30" s="17">
        <f t="shared" si="5"/>
        <v>36.733333333333334</v>
      </c>
      <c r="F30" s="17">
        <f t="shared" si="5"/>
        <v>32.411764705882355</v>
      </c>
      <c r="G30" s="17">
        <f t="shared" si="5"/>
        <v>39</v>
      </c>
      <c r="H30" s="17">
        <f t="shared" si="5"/>
        <v>30.8125</v>
      </c>
      <c r="I30" s="17">
        <f t="shared" si="5"/>
        <v>27.777777777777779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</row>
    <row r="31" spans="1:28" ht="23">
      <c r="B31" s="16" t="s">
        <v>34</v>
      </c>
      <c r="C31" s="16"/>
      <c r="D31" s="18">
        <f t="shared" ref="D31:I31" si="6">ROUND(D27/(D11/D9),0)</f>
        <v>16</v>
      </c>
      <c r="E31" s="18">
        <f t="shared" si="6"/>
        <v>11</v>
      </c>
      <c r="F31" s="18">
        <f t="shared" si="6"/>
        <v>12</v>
      </c>
      <c r="G31" s="18">
        <f t="shared" si="6"/>
        <v>11</v>
      </c>
      <c r="H31" s="18">
        <f t="shared" si="6"/>
        <v>10</v>
      </c>
      <c r="I31" s="18">
        <f t="shared" si="6"/>
        <v>11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</row>
    <row r="32" spans="1:28" s="40" customFormat="1" ht="22.5">
      <c r="B32" s="42"/>
      <c r="C32" s="42"/>
      <c r="D32" s="42"/>
      <c r="E32" s="42"/>
      <c r="F32" s="42"/>
      <c r="G32" s="42"/>
      <c r="H32" s="42"/>
      <c r="I32" s="42"/>
    </row>
    <row r="33" spans="1:9" s="40" customFormat="1" ht="20">
      <c r="B33" s="96" t="s">
        <v>37</v>
      </c>
      <c r="C33" s="96"/>
      <c r="D33" s="96"/>
      <c r="E33" s="96"/>
      <c r="F33" s="96"/>
      <c r="G33" s="96"/>
      <c r="H33" s="96"/>
      <c r="I33" s="96"/>
    </row>
    <row r="34" spans="1:9" s="40" customFormat="1" ht="20">
      <c r="B34" s="97" t="s">
        <v>38</v>
      </c>
      <c r="C34" s="97"/>
      <c r="D34" s="97"/>
      <c r="E34" s="97"/>
      <c r="F34" s="97"/>
      <c r="G34" s="97"/>
      <c r="H34" s="97"/>
      <c r="I34" s="97"/>
    </row>
    <row r="35" spans="1:9" s="40" customFormat="1" ht="17.5">
      <c r="B35" s="48"/>
      <c r="C35" s="48"/>
    </row>
    <row r="36" spans="1:9" s="40" customFormat="1"/>
    <row r="37" spans="1:9" s="40" customFormat="1"/>
    <row r="38" spans="1:9" s="40" customFormat="1" ht="18">
      <c r="B38" s="49"/>
      <c r="C38" s="49"/>
      <c r="D38" s="49"/>
      <c r="E38" s="49"/>
      <c r="F38" s="49"/>
      <c r="G38" s="49"/>
      <c r="H38" s="49"/>
      <c r="I38" s="49"/>
    </row>
    <row r="39" spans="1:9" s="40" customFormat="1" ht="18">
      <c r="B39" s="49"/>
      <c r="C39" s="49"/>
      <c r="D39" s="49"/>
      <c r="E39" s="49"/>
      <c r="F39" s="49"/>
      <c r="G39" s="49"/>
      <c r="H39" s="49"/>
      <c r="I39" s="49"/>
    </row>
    <row r="40" spans="1:9" s="40" customFormat="1" ht="17.5">
      <c r="A40" s="47"/>
      <c r="B40" s="47"/>
      <c r="C40" s="47"/>
      <c r="D40" s="50"/>
      <c r="E40" s="51"/>
      <c r="F40" s="51"/>
      <c r="G40" s="51"/>
      <c r="H40" s="51"/>
      <c r="I40" s="51"/>
    </row>
    <row r="41" spans="1:9" s="40" customFormat="1" ht="17.5">
      <c r="A41" s="47"/>
    </row>
    <row r="42" spans="1:9" s="40" customFormat="1" ht="17.5">
      <c r="A42" s="47"/>
    </row>
    <row r="43" spans="1:9" s="40" customFormat="1" ht="17.5">
      <c r="A43" s="47"/>
    </row>
    <row r="44" spans="1:9" s="40" customFormat="1" ht="17.5">
      <c r="A44" s="47"/>
    </row>
    <row r="45" spans="1:9" s="40" customFormat="1" ht="17.5">
      <c r="A45" s="47"/>
    </row>
    <row r="46" spans="1:9" s="40" customFormat="1" ht="17.5">
      <c r="A46" s="47"/>
    </row>
    <row r="47" spans="1:9" s="40" customFormat="1" ht="17.5">
      <c r="A47" s="47"/>
    </row>
    <row r="48" spans="1:9" s="40" customFormat="1" ht="17.5">
      <c r="A48" s="47"/>
    </row>
    <row r="49" spans="1:1" s="40" customFormat="1" ht="17.5">
      <c r="A49" s="47"/>
    </row>
    <row r="50" spans="1:1" s="40" customFormat="1" ht="17.5">
      <c r="A50" s="47"/>
    </row>
    <row r="51" spans="1:1" s="40" customFormat="1" ht="17.5">
      <c r="A51" s="47"/>
    </row>
    <row r="52" spans="1:1" s="40" customFormat="1" ht="17.5">
      <c r="A52" s="47"/>
    </row>
    <row r="53" spans="1:1" s="40" customFormat="1" ht="17.5">
      <c r="A53" s="47"/>
    </row>
    <row r="54" spans="1:1" s="40" customFormat="1" ht="17.5">
      <c r="A54" s="47"/>
    </row>
    <row r="55" spans="1:1" s="40" customFormat="1" ht="17.5">
      <c r="A55" s="47"/>
    </row>
    <row r="56" spans="1:1" s="40" customFormat="1" ht="17.5">
      <c r="A56" s="47"/>
    </row>
    <row r="57" spans="1:1" s="40" customFormat="1" ht="17.5">
      <c r="A57" s="47"/>
    </row>
    <row r="58" spans="1:1" s="40" customFormat="1" ht="17.5">
      <c r="A58" s="47"/>
    </row>
    <row r="59" spans="1:1" s="40" customFormat="1" ht="17.5">
      <c r="A59" s="47"/>
    </row>
    <row r="60" spans="1:1" s="40" customFormat="1" ht="17.5">
      <c r="A60" s="47"/>
    </row>
    <row r="61" spans="1:1" s="40" customFormat="1" ht="17.5">
      <c r="A61" s="47"/>
    </row>
    <row r="62" spans="1:1" s="40" customFormat="1" ht="17.5">
      <c r="A62" s="47"/>
    </row>
    <row r="63" spans="1:1" s="40" customFormat="1" ht="17.5">
      <c r="A63" s="47"/>
    </row>
    <row r="64" spans="1:1" s="40" customFormat="1" ht="17.5">
      <c r="A64" s="47"/>
    </row>
    <row r="65" spans="1:1" s="40" customFormat="1" ht="17.5">
      <c r="A65" s="47"/>
    </row>
    <row r="66" spans="1:1" s="40" customFormat="1" ht="17.5">
      <c r="A66" s="47"/>
    </row>
    <row r="67" spans="1:1" s="40" customFormat="1" ht="17.5">
      <c r="A67" s="47"/>
    </row>
    <row r="68" spans="1:1" s="40" customFormat="1" ht="17.5">
      <c r="A68" s="47"/>
    </row>
    <row r="69" spans="1:1" s="40" customFormat="1"/>
    <row r="70" spans="1:1" s="40" customFormat="1"/>
    <row r="71" spans="1:1" s="40" customFormat="1"/>
    <row r="72" spans="1:1" s="40" customFormat="1"/>
    <row r="73" spans="1:1" s="40" customFormat="1"/>
    <row r="74" spans="1:1" s="40" customFormat="1"/>
    <row r="75" spans="1:1" s="40" customFormat="1"/>
    <row r="76" spans="1:1" s="40" customFormat="1"/>
    <row r="77" spans="1:1" s="40" customFormat="1"/>
    <row r="78" spans="1:1" s="40" customFormat="1"/>
    <row r="79" spans="1:1" s="40" customFormat="1"/>
    <row r="80" spans="1:1" s="40" customFormat="1"/>
    <row r="81" spans="10:28" s="40" customFormat="1"/>
    <row r="82" spans="10:28" s="40" customFormat="1"/>
    <row r="83" spans="10:28" s="40" customFormat="1"/>
    <row r="84" spans="10:28" s="40" customFormat="1"/>
    <row r="85" spans="10:28" s="40" customFormat="1"/>
    <row r="86" spans="10:28" s="40" customFormat="1"/>
    <row r="87" spans="10:28" s="40" customFormat="1"/>
    <row r="88" spans="10:28" s="40" customFormat="1"/>
    <row r="89" spans="10:28" s="40" customFormat="1"/>
    <row r="90" spans="10:28" s="40" customFormat="1"/>
    <row r="91" spans="10:28" s="40" customFormat="1"/>
    <row r="92" spans="10:28" s="40" customFormat="1"/>
    <row r="93" spans="10:28" s="40" customFormat="1"/>
    <row r="94" spans="10:28" s="40" customFormat="1"/>
    <row r="95" spans="10:28"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</row>
    <row r="96" spans="10:28"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</row>
    <row r="97" spans="10:28"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</row>
    <row r="98" spans="10:28"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</row>
    <row r="99" spans="10:28"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</row>
    <row r="100" spans="10:28"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</row>
    <row r="101" spans="10:28"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</row>
    <row r="102" spans="10:28"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</row>
    <row r="103" spans="10:28"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</row>
    <row r="104" spans="10:28"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</row>
  </sheetData>
  <sheetProtection algorithmName="SHA-512" hashValue="FIGBher+IDZ2nsZ4F+IWHDBP7npsFhsIDFuy9mUH+wYUb+7ouR0VKrNiDy6i3GDpVXa0tRG9h50PZOxYUbk30Q==" saltValue="n9kyFlzu/qIbSEkC7UTCGQ==" spinCount="100000" sheet="1" objects="1" scenarios="1"/>
  <protectedRanges>
    <protectedRange sqref="D9:I10" name="Range1"/>
    <protectedRange sqref="D14:I18" name="Range2"/>
    <protectedRange sqref="D22:I24" name="Range3"/>
  </protectedRanges>
  <mergeCells count="4">
    <mergeCell ref="D2:F2"/>
    <mergeCell ref="B6:B7"/>
    <mergeCell ref="B33:I33"/>
    <mergeCell ref="B34:I3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ACD4A-7031-4680-B9A5-BF46FE5FCFEB}">
  <sheetPr>
    <pageSetUpPr fitToPage="1"/>
  </sheetPr>
  <dimension ref="B2:P68"/>
  <sheetViews>
    <sheetView showGridLines="0" zoomScale="60" zoomScaleNormal="60" workbookViewId="0">
      <pane ySplit="11" topLeftCell="A27" activePane="bottomLeft" state="frozen"/>
      <selection pane="bottomLeft" activeCell="B33" sqref="B33:I33"/>
    </sheetView>
  </sheetViews>
  <sheetFormatPr defaultRowHeight="12.5"/>
  <cols>
    <col min="1" max="1" width="4.1796875" customWidth="1"/>
    <col min="2" max="2" width="58.1796875" customWidth="1"/>
    <col min="3" max="3" width="11.54296875" customWidth="1"/>
    <col min="4" max="4" width="16.26953125" customWidth="1"/>
    <col min="5" max="5" width="19.81640625" customWidth="1"/>
    <col min="6" max="6" width="16.54296875" customWidth="1"/>
    <col min="7" max="7" width="16.1796875" customWidth="1"/>
    <col min="8" max="8" width="28.26953125" customWidth="1"/>
    <col min="9" max="9" width="25.26953125" customWidth="1"/>
  </cols>
  <sheetData>
    <row r="2" spans="2:16" ht="15.5">
      <c r="D2" s="90"/>
      <c r="E2" s="90"/>
      <c r="F2" s="90"/>
      <c r="H2" s="52" t="s">
        <v>0</v>
      </c>
    </row>
    <row r="3" spans="2:16" ht="25">
      <c r="D3" s="19" t="s">
        <v>1</v>
      </c>
      <c r="H3" s="53">
        <v>45827</v>
      </c>
    </row>
    <row r="6" spans="2:16" ht="23">
      <c r="B6" s="93" t="s">
        <v>2</v>
      </c>
      <c r="C6" s="63"/>
      <c r="D6" s="64" t="s">
        <v>3</v>
      </c>
      <c r="E6" s="64" t="s">
        <v>4</v>
      </c>
      <c r="F6" s="64" t="s">
        <v>5</v>
      </c>
      <c r="G6" s="64" t="s">
        <v>6</v>
      </c>
      <c r="H6" s="64" t="s">
        <v>7</v>
      </c>
      <c r="I6" s="64" t="s">
        <v>7</v>
      </c>
    </row>
    <row r="7" spans="2:16" ht="23">
      <c r="B7" s="98"/>
      <c r="C7" s="65"/>
      <c r="D7" s="66" t="s">
        <v>39</v>
      </c>
      <c r="E7" s="66" t="s">
        <v>8</v>
      </c>
      <c r="F7" s="66" t="s">
        <v>8</v>
      </c>
      <c r="G7" s="66" t="s">
        <v>8</v>
      </c>
      <c r="H7" s="67" t="s">
        <v>9</v>
      </c>
      <c r="I7" s="67" t="s">
        <v>10</v>
      </c>
    </row>
    <row r="8" spans="2:16" s="7" customFormat="1" ht="19" customHeight="1">
      <c r="B8" s="79" t="s">
        <v>11</v>
      </c>
      <c r="C8" s="82"/>
      <c r="D8" s="69"/>
      <c r="E8" s="70"/>
      <c r="F8" s="70"/>
      <c r="G8" s="71"/>
      <c r="H8" s="77"/>
      <c r="I8" s="78"/>
    </row>
    <row r="9" spans="2:16" ht="23">
      <c r="B9" s="80" t="s">
        <v>12</v>
      </c>
      <c r="C9" s="83"/>
      <c r="D9" s="22">
        <v>20</v>
      </c>
      <c r="E9" s="23">
        <v>11</v>
      </c>
      <c r="F9" s="23">
        <v>12</v>
      </c>
      <c r="G9" s="22">
        <v>12</v>
      </c>
      <c r="H9" s="22">
        <v>13</v>
      </c>
      <c r="I9" s="22">
        <v>15</v>
      </c>
      <c r="J9" s="15"/>
    </row>
    <row r="10" spans="2:16" ht="23">
      <c r="B10" s="81" t="s">
        <v>40</v>
      </c>
      <c r="C10" s="83"/>
      <c r="D10" s="24">
        <v>54</v>
      </c>
      <c r="E10" s="24">
        <v>50</v>
      </c>
      <c r="F10" s="24">
        <v>45</v>
      </c>
      <c r="G10" s="24">
        <v>50</v>
      </c>
      <c r="H10" s="24">
        <v>50</v>
      </c>
      <c r="I10" s="24">
        <v>45</v>
      </c>
    </row>
    <row r="11" spans="2:16" s="2" customFormat="1" ht="23">
      <c r="B11" s="84" t="s">
        <v>14</v>
      </c>
      <c r="C11" s="59"/>
      <c r="D11" s="60">
        <f>(D9*D10)</f>
        <v>1080</v>
      </c>
      <c r="E11" s="60">
        <f t="shared" ref="E11:I11" si="0">(E9*E10)</f>
        <v>550</v>
      </c>
      <c r="F11" s="60">
        <f t="shared" si="0"/>
        <v>540</v>
      </c>
      <c r="G11" s="60">
        <f t="shared" si="0"/>
        <v>600</v>
      </c>
      <c r="H11" s="60">
        <f t="shared" si="0"/>
        <v>650</v>
      </c>
      <c r="I11" s="60">
        <f t="shared" si="0"/>
        <v>675</v>
      </c>
      <c r="J11"/>
      <c r="K11"/>
      <c r="L11"/>
      <c r="M11"/>
    </row>
    <row r="12" spans="2:16" s="2" customFormat="1" ht="12.75" customHeight="1">
      <c r="B12" s="8"/>
      <c r="C12" s="8"/>
      <c r="D12" s="5"/>
      <c r="E12" s="5"/>
      <c r="F12" s="5"/>
      <c r="G12" s="5"/>
      <c r="H12" s="5"/>
      <c r="I12" s="5"/>
      <c r="J12"/>
      <c r="K12"/>
      <c r="L12"/>
      <c r="M12"/>
      <c r="N12"/>
      <c r="O12"/>
    </row>
    <row r="13" spans="2:16" ht="25.5" customHeight="1">
      <c r="B13" s="25" t="s">
        <v>15</v>
      </c>
      <c r="C13" s="26"/>
      <c r="D13" s="26"/>
      <c r="E13" s="26"/>
      <c r="F13" s="26"/>
      <c r="G13" s="26"/>
      <c r="H13" s="26"/>
      <c r="I13" s="26"/>
    </row>
    <row r="14" spans="2:16" s="4" customFormat="1" ht="18" customHeight="1">
      <c r="B14" s="27" t="s">
        <v>16</v>
      </c>
      <c r="C14" s="27" t="s">
        <v>17</v>
      </c>
      <c r="D14" s="30">
        <v>120</v>
      </c>
      <c r="E14" s="30">
        <v>68</v>
      </c>
      <c r="F14" s="30">
        <v>62</v>
      </c>
      <c r="G14" s="30">
        <v>62</v>
      </c>
      <c r="H14" s="30">
        <v>65</v>
      </c>
      <c r="I14" s="30">
        <v>65</v>
      </c>
      <c r="J14" s="57" t="s">
        <v>18</v>
      </c>
      <c r="K14" s="20"/>
      <c r="L14" s="20"/>
      <c r="M14" s="20"/>
      <c r="N14" s="20"/>
      <c r="O14" s="20"/>
      <c r="P14" s="20"/>
    </row>
    <row r="15" spans="2:16" s="4" customFormat="1" ht="18" customHeight="1">
      <c r="B15" s="28" t="s">
        <v>19</v>
      </c>
      <c r="C15" s="27" t="s">
        <v>17</v>
      </c>
      <c r="D15" s="29">
        <v>300</v>
      </c>
      <c r="E15" s="29">
        <v>130</v>
      </c>
      <c r="F15" s="29">
        <v>135</v>
      </c>
      <c r="G15" s="29">
        <v>130</v>
      </c>
      <c r="H15" s="29">
        <v>125</v>
      </c>
      <c r="I15" s="29">
        <v>130</v>
      </c>
      <c r="J15" s="57" t="s">
        <v>20</v>
      </c>
      <c r="K15" s="20"/>
      <c r="L15" s="20"/>
      <c r="M15" s="20"/>
      <c r="N15" s="20"/>
      <c r="O15" s="20"/>
      <c r="P15" s="20"/>
    </row>
    <row r="16" spans="2:16" s="4" customFormat="1" ht="18" customHeight="1">
      <c r="B16" s="28" t="s">
        <v>21</v>
      </c>
      <c r="C16" s="27" t="s">
        <v>17</v>
      </c>
      <c r="D16" s="58">
        <v>55</v>
      </c>
      <c r="E16" s="29">
        <v>35</v>
      </c>
      <c r="F16" s="29">
        <v>35</v>
      </c>
      <c r="G16" s="29">
        <v>35</v>
      </c>
      <c r="H16" s="29">
        <v>0</v>
      </c>
      <c r="I16" s="29">
        <v>0</v>
      </c>
      <c r="J16" s="57" t="s">
        <v>22</v>
      </c>
      <c r="K16" s="20"/>
      <c r="L16" s="20"/>
      <c r="M16" s="20"/>
      <c r="N16" s="20"/>
      <c r="O16" s="20"/>
      <c r="P16" s="20"/>
    </row>
    <row r="17" spans="2:15" s="4" customFormat="1" ht="18" customHeight="1">
      <c r="B17" s="28" t="s">
        <v>23</v>
      </c>
      <c r="C17" s="27" t="s">
        <v>17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</row>
    <row r="18" spans="2:15" s="4" customFormat="1" ht="18" customHeight="1">
      <c r="B18" s="28" t="s">
        <v>24</v>
      </c>
      <c r="C18" s="27" t="s">
        <v>17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</row>
    <row r="19" spans="2:15" s="1" customFormat="1" ht="24" customHeight="1">
      <c r="B19" s="72" t="s">
        <v>41</v>
      </c>
      <c r="C19" s="72" t="s">
        <v>17</v>
      </c>
      <c r="D19" s="76">
        <f>SUM(D14:D18)</f>
        <v>475</v>
      </c>
      <c r="E19" s="76">
        <f t="shared" ref="E19:I19" si="1">SUM(E14:E18)</f>
        <v>233</v>
      </c>
      <c r="F19" s="76">
        <f t="shared" si="1"/>
        <v>232</v>
      </c>
      <c r="G19" s="76">
        <f t="shared" si="1"/>
        <v>227</v>
      </c>
      <c r="H19" s="76">
        <f t="shared" si="1"/>
        <v>190</v>
      </c>
      <c r="I19" s="76">
        <f t="shared" si="1"/>
        <v>195</v>
      </c>
      <c r="L19"/>
      <c r="M19"/>
      <c r="N19" s="3"/>
      <c r="O19"/>
    </row>
    <row r="20" spans="2:15" ht="13.5" customHeight="1">
      <c r="B20" s="9"/>
      <c r="C20" s="9"/>
      <c r="D20" s="10"/>
      <c r="E20" s="10"/>
      <c r="F20" s="10"/>
      <c r="G20" s="10"/>
      <c r="H20" s="10"/>
      <c r="I20" s="10"/>
      <c r="O20" s="3"/>
    </row>
    <row r="21" spans="2:15" s="3" customFormat="1" ht="24" customHeight="1">
      <c r="B21" s="25" t="s">
        <v>26</v>
      </c>
      <c r="C21" s="26"/>
      <c r="D21" s="26"/>
      <c r="E21" s="26"/>
      <c r="F21" s="26"/>
      <c r="G21" s="26"/>
      <c r="H21" s="26"/>
      <c r="I21" s="26"/>
      <c r="J21"/>
      <c r="K21"/>
      <c r="L21"/>
      <c r="M21"/>
      <c r="N21"/>
      <c r="O21"/>
    </row>
    <row r="22" spans="2:15" ht="18" customHeight="1">
      <c r="B22" s="31" t="s">
        <v>27</v>
      </c>
      <c r="C22" s="31" t="s">
        <v>17</v>
      </c>
      <c r="D22" s="32">
        <v>48</v>
      </c>
      <c r="E22" s="32">
        <v>42</v>
      </c>
      <c r="F22" s="32">
        <v>42</v>
      </c>
      <c r="G22" s="32">
        <v>42</v>
      </c>
      <c r="H22" s="32">
        <v>44</v>
      </c>
      <c r="I22" s="32">
        <v>46</v>
      </c>
    </row>
    <row r="23" spans="2:15" ht="22.5">
      <c r="B23" s="33" t="s">
        <v>28</v>
      </c>
      <c r="C23" s="31" t="s">
        <v>17</v>
      </c>
      <c r="D23" s="34">
        <v>85</v>
      </c>
      <c r="E23" s="35">
        <v>80</v>
      </c>
      <c r="F23" s="35">
        <v>80</v>
      </c>
      <c r="G23" s="34">
        <v>80</v>
      </c>
      <c r="H23" s="34">
        <v>80</v>
      </c>
      <c r="I23" s="34">
        <v>80</v>
      </c>
    </row>
    <row r="24" spans="2:15" ht="22.5">
      <c r="B24" s="33" t="s">
        <v>29</v>
      </c>
      <c r="C24" s="31" t="s">
        <v>17</v>
      </c>
      <c r="D24" s="34">
        <v>175</v>
      </c>
      <c r="E24" s="35">
        <v>150</v>
      </c>
      <c r="F24" s="35">
        <v>150</v>
      </c>
      <c r="G24" s="34">
        <v>150</v>
      </c>
      <c r="H24" s="34">
        <v>145</v>
      </c>
      <c r="I24" s="34">
        <v>145</v>
      </c>
    </row>
    <row r="25" spans="2:15" s="4" customFormat="1" ht="24" customHeight="1">
      <c r="B25" s="72" t="s">
        <v>42</v>
      </c>
      <c r="C25" s="73"/>
      <c r="D25" s="74">
        <f>SUM(D22:D24)</f>
        <v>308</v>
      </c>
      <c r="E25" s="74">
        <f t="shared" ref="E25:I25" si="2">SUM(E22:E24)</f>
        <v>272</v>
      </c>
      <c r="F25" s="74">
        <f t="shared" si="2"/>
        <v>272</v>
      </c>
      <c r="G25" s="74">
        <f t="shared" si="2"/>
        <v>272</v>
      </c>
      <c r="H25" s="74">
        <f t="shared" si="2"/>
        <v>269</v>
      </c>
      <c r="I25" s="74">
        <f t="shared" si="2"/>
        <v>271</v>
      </c>
    </row>
    <row r="26" spans="2:15" s="2" customFormat="1" ht="12.75" customHeight="1">
      <c r="B26" s="8"/>
      <c r="C26" s="8"/>
      <c r="D26" s="5"/>
      <c r="E26" s="5"/>
      <c r="F26" s="5"/>
      <c r="G26" s="5"/>
      <c r="H26" s="5"/>
      <c r="I26" s="5"/>
      <c r="J26"/>
      <c r="K26"/>
      <c r="L26"/>
      <c r="M26"/>
      <c r="N26"/>
      <c r="O26"/>
    </row>
    <row r="27" spans="2:15" s="4" customFormat="1" ht="30" customHeight="1">
      <c r="B27" s="72" t="s">
        <v>43</v>
      </c>
      <c r="C27" s="73"/>
      <c r="D27" s="74">
        <f t="shared" ref="D27:I27" si="3">D19+D25</f>
        <v>783</v>
      </c>
      <c r="E27" s="74">
        <f t="shared" si="3"/>
        <v>505</v>
      </c>
      <c r="F27" s="74">
        <f t="shared" si="3"/>
        <v>504</v>
      </c>
      <c r="G27" s="74">
        <f t="shared" si="3"/>
        <v>499</v>
      </c>
      <c r="H27" s="74">
        <f t="shared" si="3"/>
        <v>459</v>
      </c>
      <c r="I27" s="75">
        <f t="shared" si="3"/>
        <v>466</v>
      </c>
    </row>
    <row r="28" spans="2:15" s="4" customFormat="1" ht="13.5" customHeight="1">
      <c r="J28"/>
      <c r="K28"/>
      <c r="L28"/>
      <c r="M28"/>
      <c r="N28"/>
      <c r="O28"/>
    </row>
    <row r="29" spans="2:15" ht="38.25" customHeight="1">
      <c r="B29" s="61" t="s">
        <v>44</v>
      </c>
      <c r="C29" s="61"/>
      <c r="D29" s="62">
        <f t="shared" ref="D29:I29" si="4">D11-D27</f>
        <v>297</v>
      </c>
      <c r="E29" s="62">
        <f t="shared" si="4"/>
        <v>45</v>
      </c>
      <c r="F29" s="62">
        <f t="shared" si="4"/>
        <v>36</v>
      </c>
      <c r="G29" s="62">
        <f t="shared" si="4"/>
        <v>101</v>
      </c>
      <c r="H29" s="62">
        <f t="shared" si="4"/>
        <v>191</v>
      </c>
      <c r="I29" s="62">
        <f t="shared" si="4"/>
        <v>209</v>
      </c>
    </row>
    <row r="30" spans="2:15" ht="24" customHeight="1">
      <c r="B30" s="16" t="s">
        <v>33</v>
      </c>
      <c r="C30" s="16"/>
      <c r="D30" s="17">
        <f t="shared" ref="D30:I30" si="5">D27/(D11/D10)</f>
        <v>39.15</v>
      </c>
      <c r="E30" s="17">
        <f t="shared" si="5"/>
        <v>45.909090909090907</v>
      </c>
      <c r="F30" s="17">
        <f t="shared" si="5"/>
        <v>42</v>
      </c>
      <c r="G30" s="17">
        <f t="shared" si="5"/>
        <v>41.583333333333336</v>
      </c>
      <c r="H30" s="17">
        <f t="shared" si="5"/>
        <v>35.307692307692307</v>
      </c>
      <c r="I30" s="17">
        <f t="shared" si="5"/>
        <v>31.066666666666666</v>
      </c>
    </row>
    <row r="31" spans="2:15" ht="24" customHeight="1">
      <c r="B31" s="16" t="s">
        <v>34</v>
      </c>
      <c r="C31" s="16"/>
      <c r="D31" s="18">
        <f t="shared" ref="D31:I31" si="6">ROUND(D27/(D11/D9),0)</f>
        <v>15</v>
      </c>
      <c r="E31" s="18">
        <f t="shared" si="6"/>
        <v>10</v>
      </c>
      <c r="F31" s="18">
        <f t="shared" si="6"/>
        <v>11</v>
      </c>
      <c r="G31" s="18">
        <f t="shared" si="6"/>
        <v>10</v>
      </c>
      <c r="H31" s="18">
        <f t="shared" si="6"/>
        <v>9</v>
      </c>
      <c r="I31" s="18">
        <f t="shared" si="6"/>
        <v>10</v>
      </c>
    </row>
    <row r="33" spans="2:15" ht="20">
      <c r="B33" s="91" t="s">
        <v>35</v>
      </c>
      <c r="C33" s="91"/>
      <c r="D33" s="91"/>
      <c r="E33" s="91"/>
      <c r="F33" s="91"/>
      <c r="G33" s="91"/>
      <c r="H33" s="91"/>
      <c r="I33" s="91"/>
    </row>
    <row r="34" spans="2:15" ht="20">
      <c r="B34" s="92" t="s">
        <v>45</v>
      </c>
      <c r="C34" s="92"/>
      <c r="D34" s="92"/>
      <c r="E34" s="92"/>
      <c r="F34" s="92"/>
      <c r="G34" s="92"/>
      <c r="H34" s="92"/>
      <c r="I34" s="92"/>
    </row>
    <row r="35" spans="2:15" ht="17.5">
      <c r="B35" s="13"/>
      <c r="C35" s="13"/>
    </row>
    <row r="38" spans="2:15" ht="18">
      <c r="B38" s="14"/>
      <c r="C38" s="14"/>
      <c r="D38" s="14"/>
      <c r="E38" s="14"/>
      <c r="F38" s="14"/>
      <c r="G38" s="14"/>
      <c r="H38" s="14"/>
      <c r="I38" s="14"/>
    </row>
    <row r="39" spans="2:15" ht="18">
      <c r="B39" s="14"/>
      <c r="C39" s="14"/>
      <c r="D39" s="14"/>
      <c r="E39" s="14"/>
      <c r="F39" s="14"/>
      <c r="G39" s="14"/>
      <c r="H39" s="14"/>
      <c r="I39" s="14"/>
    </row>
    <row r="40" spans="2:15" s="11" customFormat="1" ht="17.5">
      <c r="D40" s="12"/>
      <c r="E40" s="6"/>
      <c r="F40" s="6"/>
      <c r="G40" s="6"/>
      <c r="H40" s="6"/>
      <c r="I40" s="6"/>
      <c r="J40"/>
      <c r="K40"/>
      <c r="L40"/>
      <c r="M40"/>
      <c r="N40"/>
      <c r="O40"/>
    </row>
    <row r="41" spans="2:15" s="11" customFormat="1" ht="17.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s="11" customFormat="1" ht="17.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s="11" customFormat="1" ht="17.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s="11" customFormat="1" ht="17.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s="11" customFormat="1" ht="17.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s="11" customFormat="1" ht="17.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s="11" customFormat="1" ht="17.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s="11" customFormat="1" ht="17.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s="11" customFormat="1" ht="17.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s="11" customFormat="1" ht="17.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s="11" customFormat="1" ht="17.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s="11" customFormat="1" ht="17.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s="11" customFormat="1" ht="17.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2:15" s="11" customFormat="1" ht="17.5"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2:15" s="11" customFormat="1" ht="17.5"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2:15" s="11" customFormat="1" ht="17.5"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2:15" s="11" customFormat="1" ht="17.5"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2:15" s="11" customFormat="1" ht="17.5"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2:15" s="11" customFormat="1" ht="17.5"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2:15" s="11" customFormat="1" ht="17.5"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2:15" s="11" customFormat="1" ht="17.5"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2:15" s="11" customFormat="1" ht="17.5"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2:15" s="11" customFormat="1" ht="17.5"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2:15" s="11" customFormat="1" ht="17.5"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2:15" s="11" customFormat="1" ht="17.5"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2:15" s="11" customFormat="1" ht="17.5"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2:15" s="11" customFormat="1" ht="17.5"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2:15" s="11" customFormat="1" ht="17.5"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</sheetData>
  <sheetProtection algorithmName="SHA-512" hashValue="CoY4egGeXKxOJ4XSeOeHzA9Lww81cnS0E+ZMC1NVfGZV/gAxQB1WxXe0wnr9TTaU+rZVpvZfOBLu6nWFlUZ4Jg==" saltValue="RCFZLGwSidSYLG1ChrYhRA==" spinCount="100000" sheet="1" objects="1" scenarios="1"/>
  <protectedRanges>
    <protectedRange sqref="D9:I10" name="Range1"/>
    <protectedRange sqref="D14:I18" name="Range2"/>
    <protectedRange sqref="D22:I24" name="Range3"/>
  </protectedRanges>
  <mergeCells count="4">
    <mergeCell ref="D2:F2"/>
    <mergeCell ref="B6:B7"/>
    <mergeCell ref="B33:I33"/>
    <mergeCell ref="B34:I34"/>
  </mergeCells>
  <printOptions horizontalCentered="1"/>
  <pageMargins left="0.2" right="0" top="0.5" bottom="0" header="0.3" footer="0"/>
  <pageSetup scale="52" fitToWidth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a9cfcc-976a-4ccc-961e-65b397bae79c">
      <Terms xmlns="http://schemas.microsoft.com/office/infopath/2007/PartnerControls"/>
    </lcf76f155ced4ddcb4097134ff3c332f>
    <TaxCatchAll xmlns="5d89353e-3f53-4019-b07d-0bd10839c1d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14B25F1AAFBB43B0FC1C987E4D84DA" ma:contentTypeVersion="18" ma:contentTypeDescription="Create a new document." ma:contentTypeScope="" ma:versionID="927482cd890cb438c3730cb0bbe02f1c">
  <xsd:schema xmlns:xsd="http://www.w3.org/2001/XMLSchema" xmlns:xs="http://www.w3.org/2001/XMLSchema" xmlns:p="http://schemas.microsoft.com/office/2006/metadata/properties" xmlns:ns2="2fa9cfcc-976a-4ccc-961e-65b397bae79c" xmlns:ns3="5d89353e-3f53-4019-b07d-0bd10839c1dc" targetNamespace="http://schemas.microsoft.com/office/2006/metadata/properties" ma:root="true" ma:fieldsID="f9758cfabd1c83081f60f989cae11682" ns2:_="" ns3:_="">
    <xsd:import namespace="2fa9cfcc-976a-4ccc-961e-65b397bae79c"/>
    <xsd:import namespace="5d89353e-3f53-4019-b07d-0bd10839c1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9cfcc-976a-4ccc-961e-65b397bae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04340d0-f9c8-4673-b07a-7c8f07375e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9353e-3f53-4019-b07d-0bd10839c1d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56d74cb-70c5-45a6-88ca-b3b98e2f7756}" ma:internalName="TaxCatchAll" ma:showField="CatchAllData" ma:web="5d89353e-3f53-4019-b07d-0bd10839c1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E8FB63-59D2-47C9-97A7-FDED8595D485}">
  <ds:schemaRefs>
    <ds:schemaRef ds:uri="http://schemas.microsoft.com/office/2006/metadata/properties"/>
    <ds:schemaRef ds:uri="http://schemas.microsoft.com/office/infopath/2007/PartnerControls"/>
    <ds:schemaRef ds:uri="2fa9cfcc-976a-4ccc-961e-65b397bae79c"/>
    <ds:schemaRef ds:uri="5d89353e-3f53-4019-b07d-0bd10839c1dc"/>
  </ds:schemaRefs>
</ds:datastoreItem>
</file>

<file path=customXml/itemProps2.xml><?xml version="1.0" encoding="utf-8"?>
<ds:datastoreItem xmlns:ds="http://schemas.openxmlformats.org/officeDocument/2006/customXml" ds:itemID="{2F9D8B5F-DC9E-4330-B0F9-9E9E073FC1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a9cfcc-976a-4ccc-961e-65b397bae79c"/>
    <ds:schemaRef ds:uri="5d89353e-3f53-4019-b07d-0bd10839c1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E2E640-4022-4324-A2AB-2BC6CD9863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Northeast</vt:lpstr>
      <vt:lpstr>Midwest</vt:lpstr>
      <vt:lpstr>igh Mountain States</vt:lpstr>
    </vt:vector>
  </TitlesOfParts>
  <Manager/>
  <Company>KWS SAAT 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Nymand, Claus (KW-DK, DKTO)</dc:creator>
  <cp:keywords/>
  <dc:description/>
  <cp:lastModifiedBy>McDaniel, Zach (KWL-U, USCH)</cp:lastModifiedBy>
  <cp:revision/>
  <dcterms:created xsi:type="dcterms:W3CDTF">2018-01-18T18:29:16Z</dcterms:created>
  <dcterms:modified xsi:type="dcterms:W3CDTF">2025-08-18T14:10:20Z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0x0101009E14B25F1AAFBB43B0FC1C987E4D84DA</vt:lpwstr>
  </property>
  <property fmtid="{D5CDD505-2E9C-101B-9397-08002B2CF9AE}" pid="3" name="MediaServiceImageTags">
    <vt:lpwstr/>
  </property>
</Properties>
</file>